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0"/>
  </bookViews>
  <sheets>
    <sheet name="Раздел1" sheetId="1" r:id="rId1"/>
    <sheet name="Лист1" sheetId="2" r:id="rId2"/>
  </sheets>
  <definedNames>
    <definedName name="_xlnm.Print_Area" localSheetId="0">'Раздел1'!$A$1:$S$21</definedName>
  </definedNames>
  <calcPr fullCalcOnLoad="1"/>
</workbook>
</file>

<file path=xl/sharedStrings.xml><?xml version="1.0" encoding="utf-8"?>
<sst xmlns="http://schemas.openxmlformats.org/spreadsheetml/2006/main" count="129" uniqueCount="73">
  <si>
    <t>Регист рационный номер</t>
  </si>
  <si>
    <t>Наименование кредитора</t>
  </si>
  <si>
    <t>Объем полученного кредита</t>
  </si>
  <si>
    <t>Процентная ставка по кредиту</t>
  </si>
  <si>
    <t>Сведения о фактическом использовании кредита</t>
  </si>
  <si>
    <t>Сведения о погашении кредита</t>
  </si>
  <si>
    <t>Cведения о процентных платежах по кредиту (произведены или не произведены)</t>
  </si>
  <si>
    <t>Номер</t>
  </si>
  <si>
    <t>Дата</t>
  </si>
  <si>
    <t>Финансирование дефицита бюджета и на погашение долговых обязательств муниципального района</t>
  </si>
  <si>
    <t>ИТОГО:</t>
  </si>
  <si>
    <t>х</t>
  </si>
  <si>
    <t>Муниципальная долговая книга муниципального образования Верхнекамский муниципальный район</t>
  </si>
  <si>
    <t>Вид долгового обязательства</t>
  </si>
  <si>
    <t>невозобновляемая кредитная линия</t>
  </si>
  <si>
    <t>Объем кредитной линии</t>
  </si>
  <si>
    <t>Даты погашения кредита</t>
  </si>
  <si>
    <t>Объем основного долга по кредиту</t>
  </si>
  <si>
    <t>начальник финуправления</t>
  </si>
  <si>
    <t>С.И.Логинова</t>
  </si>
  <si>
    <t xml:space="preserve">Главный бухгалтер                                                                   </t>
  </si>
  <si>
    <t>ПАО "Сбербанк России"</t>
  </si>
  <si>
    <t>01403000276190000070001</t>
  </si>
  <si>
    <t>ПАО Банк "Йошкар-Ола"</t>
  </si>
  <si>
    <t>01403000276190000320001</t>
  </si>
  <si>
    <t>01403000276190000330001</t>
  </si>
  <si>
    <t>Зам.главы адмиинистрации,</t>
  </si>
  <si>
    <t>01403000276190000370001</t>
  </si>
  <si>
    <t>01403000276190000380001</t>
  </si>
  <si>
    <t>до 22.09.2020</t>
  </si>
  <si>
    <t>О.Е.Пентина</t>
  </si>
  <si>
    <t>до 31.03.2020</t>
  </si>
  <si>
    <t>до 08.08.2020</t>
  </si>
  <si>
    <t>Реквизиты муниципального контракта</t>
  </si>
  <si>
    <t>01403000276190000400001</t>
  </si>
  <si>
    <t>01403000276190000410001</t>
  </si>
  <si>
    <t>01403000276190000420001</t>
  </si>
  <si>
    <t>ориент 06.12.2019</t>
  </si>
  <si>
    <t xml:space="preserve">Выборка </t>
  </si>
  <si>
    <t>до 28.10.2020</t>
  </si>
  <si>
    <t>до 28.10.2021</t>
  </si>
  <si>
    <t>до 28.10.2022</t>
  </si>
  <si>
    <t>Гашение</t>
  </si>
  <si>
    <t xml:space="preserve">1000000 -финансирование дефицита бюджета  7000000- на погашение долговых обязательств </t>
  </si>
  <si>
    <t xml:space="preserve"> 8000000 погашение долговых обязательств </t>
  </si>
  <si>
    <t xml:space="preserve">9000000 погашение долговых обязательств </t>
  </si>
  <si>
    <t>1200000-финансирование дефицита бюджета 308000000 погашение долговых обязательств</t>
  </si>
  <si>
    <t xml:space="preserve">2200000 -финансирование дефицита бюджета 54800000- на погашение долговых обязательств </t>
  </si>
  <si>
    <t xml:space="preserve">10 00 000- 29.11.2019 </t>
  </si>
  <si>
    <t>27.11.2019-8000000</t>
  </si>
  <si>
    <t>27.11.2019-9000000</t>
  </si>
  <si>
    <t>после заключения контракта 32000000</t>
  </si>
  <si>
    <t>8 800 000-после заключения контракта на 32 000 000</t>
  </si>
  <si>
    <t>ориент до 06.12.2020</t>
  </si>
  <si>
    <t>15 000 000 - 28.11.2019   5000 000 - после заключения контракта на 32 000 000</t>
  </si>
  <si>
    <t>27.11.2019-9 000 000</t>
  </si>
  <si>
    <t>01403000276190000460001</t>
  </si>
  <si>
    <t>до 06.12.2019</t>
  </si>
  <si>
    <t>01403000276190000480001</t>
  </si>
  <si>
    <t>01403000276190000490001</t>
  </si>
  <si>
    <t>01403000276190000500001</t>
  </si>
  <si>
    <t>24.12.2019-10 000 000</t>
  </si>
  <si>
    <t>26.12.2019-20 000 000</t>
  </si>
  <si>
    <t>09.12.2019-6 000 000  16.12.2019-7 000 000   16.12.2019-5 000 000 23.12.2019-14 000 000</t>
  </si>
  <si>
    <t>27.12.2019-9 000 000  31.12.2019-4 000 000</t>
  </si>
  <si>
    <t>на 01.01.2020</t>
  </si>
  <si>
    <t>по состоянию на 01.02.2020</t>
  </si>
  <si>
    <t>01403000276190000540001</t>
  </si>
  <si>
    <t>до 23.12.2021</t>
  </si>
  <si>
    <t>до 28.01.2022</t>
  </si>
  <si>
    <t>30.01.2019-20 000 000</t>
  </si>
  <si>
    <t>30.01.2020-8 900 000</t>
  </si>
  <si>
    <t>31.01.2020-17 000 000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</si>
</sst>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  <numFmt numFmtId="174" formatCode="#,##0.000"/>
    <numFmt numFmtId="175" formatCode="#,##0.0"/>
    <numFmt numFmtId="176" formatCode="#,##0.0000"/>
    <numFmt numFmtId="177" formatCode="[$-FC19]d\ mmmm\ yyyy\ &quot;г.&quot;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Times New Roman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horizontal="left" vertical="center" wrapText="1"/>
      <protection/>
    </xf>
    <xf numFmtId="0" fontId="36" fillId="0" borderId="0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5" fillId="20" borderId="3">
      <alignment/>
      <protection/>
    </xf>
    <xf numFmtId="0" fontId="35" fillId="0" borderId="4">
      <alignment horizontal="center" vertical="top" wrapText="1" shrinkToFit="1"/>
      <protection/>
    </xf>
    <xf numFmtId="4" fontId="35" fillId="0" borderId="4">
      <alignment horizontal="right" vertical="top" shrinkToFit="1"/>
      <protection/>
    </xf>
    <xf numFmtId="0" fontId="35" fillId="20" borderId="5">
      <alignment/>
      <protection/>
    </xf>
    <xf numFmtId="0" fontId="39" fillId="0" borderId="6">
      <alignment horizontal="center" shrinkToFit="1"/>
      <protection/>
    </xf>
    <xf numFmtId="0" fontId="35" fillId="0" borderId="7">
      <alignment horizontal="center" shrinkToFit="1"/>
      <protection/>
    </xf>
    <xf numFmtId="4" fontId="35" fillId="21" borderId="7">
      <alignment horizontal="right" vertical="top" shrinkToFit="1"/>
      <protection/>
    </xf>
    <xf numFmtId="0" fontId="35" fillId="0" borderId="8">
      <alignment/>
      <protection/>
    </xf>
    <xf numFmtId="0" fontId="40" fillId="0" borderId="0">
      <alignment/>
      <protection/>
    </xf>
    <xf numFmtId="0" fontId="35" fillId="0" borderId="0">
      <alignment wrapText="1"/>
      <protection/>
    </xf>
    <xf numFmtId="0" fontId="38" fillId="0" borderId="2">
      <alignment horizontal="center" vertical="center"/>
      <protection/>
    </xf>
    <xf numFmtId="0" fontId="35" fillId="0" borderId="4">
      <alignment horizontal="center" vertical="top" shrinkToFit="1"/>
      <protection/>
    </xf>
    <xf numFmtId="0" fontId="35" fillId="0" borderId="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1" fillId="28" borderId="9" applyNumberFormat="0" applyAlignment="0" applyProtection="0"/>
    <xf numFmtId="0" fontId="42" fillId="29" borderId="10" applyNumberForma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30" borderId="15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16" applyNumberFormat="0" applyFont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38" applyNumberFormat="1" applyProtection="1">
      <alignment horizontal="left" vertical="center" wrapText="1"/>
      <protection/>
    </xf>
    <xf numFmtId="0" fontId="35" fillId="0" borderId="4" xfId="45" applyNumberFormat="1" applyProtection="1">
      <alignment horizontal="center" vertical="top" wrapText="1" shrinkToFit="1"/>
      <protection/>
    </xf>
    <xf numFmtId="0" fontId="35" fillId="0" borderId="0" xfId="56" applyNumberFormat="1" applyProtection="1">
      <alignment/>
      <protection/>
    </xf>
    <xf numFmtId="0" fontId="35" fillId="0" borderId="0" xfId="53" applyNumberFormat="1" applyProtection="1">
      <alignment wrapText="1"/>
      <protection/>
    </xf>
    <xf numFmtId="0" fontId="0" fillId="0" borderId="0" xfId="0" applyAlignment="1" applyProtection="1">
      <alignment vertical="center"/>
      <protection locked="0"/>
    </xf>
    <xf numFmtId="0" fontId="58" fillId="0" borderId="4" xfId="45" applyNumberFormat="1" applyFont="1" applyProtection="1">
      <alignment horizontal="center" vertical="top" wrapText="1" shrinkToFit="1"/>
      <protection/>
    </xf>
    <xf numFmtId="4" fontId="0" fillId="0" borderId="0" xfId="0" applyNumberFormat="1" applyAlignment="1" applyProtection="1">
      <alignment/>
      <protection locked="0"/>
    </xf>
    <xf numFmtId="0" fontId="35" fillId="0" borderId="0" xfId="38" applyNumberFormat="1" applyAlignment="1" applyProtection="1">
      <alignment horizontal="center" vertical="center" wrapText="1"/>
      <protection/>
    </xf>
    <xf numFmtId="0" fontId="35" fillId="0" borderId="0" xfId="53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 locked="0"/>
    </xf>
    <xf numFmtId="0" fontId="35" fillId="0" borderId="18" xfId="45" applyNumberFormat="1" applyBorder="1" applyProtection="1">
      <alignment horizontal="center" vertical="top" wrapText="1" shrinkToFit="1"/>
      <protection/>
    </xf>
    <xf numFmtId="0" fontId="58" fillId="0" borderId="19" xfId="45" applyNumberFormat="1" applyFont="1" applyBorder="1" applyProtection="1">
      <alignment horizontal="center" vertical="top" wrapText="1" shrinkToFit="1"/>
      <protection/>
    </xf>
    <xf numFmtId="0" fontId="59" fillId="0" borderId="19" xfId="45" applyNumberFormat="1" applyFont="1" applyBorder="1" applyProtection="1">
      <alignment horizontal="center" vertical="top" wrapText="1" shrinkToFit="1"/>
      <protection/>
    </xf>
    <xf numFmtId="0" fontId="40" fillId="0" borderId="4" xfId="45" applyNumberFormat="1" applyFont="1" applyProtection="1">
      <alignment horizontal="center" vertical="top" wrapText="1" shrinkToFit="1"/>
      <protection/>
    </xf>
    <xf numFmtId="0" fontId="40" fillId="0" borderId="19" xfId="45" applyNumberFormat="1" applyFont="1" applyBorder="1" applyProtection="1">
      <alignment horizontal="center" vertical="top" wrapText="1" shrinkToFit="1"/>
      <protection/>
    </xf>
    <xf numFmtId="49" fontId="59" fillId="0" borderId="4" xfId="45" applyNumberFormat="1" applyFont="1" applyProtection="1">
      <alignment horizontal="center" vertical="top" wrapText="1" shrinkToFit="1"/>
      <protection/>
    </xf>
    <xf numFmtId="49" fontId="59" fillId="0" borderId="19" xfId="45" applyNumberFormat="1" applyFont="1" applyBorder="1" applyProtection="1">
      <alignment horizontal="center" vertical="top" wrapText="1" shrinkToFit="1"/>
      <protection/>
    </xf>
    <xf numFmtId="0" fontId="59" fillId="35" borderId="20" xfId="45" applyNumberFormat="1" applyFont="1" applyFill="1" applyBorder="1" applyProtection="1">
      <alignment horizontal="center" vertical="top" wrapText="1" shrinkToFit="1"/>
      <protection/>
    </xf>
    <xf numFmtId="14" fontId="59" fillId="0" borderId="18" xfId="55" applyNumberFormat="1" applyFont="1" applyBorder="1" applyProtection="1">
      <alignment horizontal="center" vertical="top" shrinkToFit="1"/>
      <protection/>
    </xf>
    <xf numFmtId="14" fontId="59" fillId="0" borderId="19" xfId="55" applyNumberFormat="1" applyFont="1" applyBorder="1" applyProtection="1">
      <alignment horizontal="center" vertical="top" shrinkToFit="1"/>
      <protection/>
    </xf>
    <xf numFmtId="3" fontId="59" fillId="0" borderId="4" xfId="46" applyNumberFormat="1" applyFont="1" applyProtection="1">
      <alignment horizontal="right" vertical="top" shrinkToFit="1"/>
      <protection/>
    </xf>
    <xf numFmtId="3" fontId="59" fillId="0" borderId="19" xfId="46" applyNumberFormat="1" applyFont="1" applyBorder="1" applyProtection="1">
      <alignment horizontal="right" vertical="top" shrinkToFit="1"/>
      <protection/>
    </xf>
    <xf numFmtId="0" fontId="60" fillId="0" borderId="2" xfId="54" applyNumberFormat="1" applyFont="1" applyAlignment="1" applyProtection="1">
      <alignment horizontal="center" vertical="center" wrapText="1"/>
      <protection/>
    </xf>
    <xf numFmtId="0" fontId="60" fillId="0" borderId="2" xfId="54" applyNumberFormat="1" applyFont="1" applyProtection="1">
      <alignment horizontal="center" vertical="center"/>
      <protection/>
    </xf>
    <xf numFmtId="0" fontId="60" fillId="0" borderId="21" xfId="41" applyFont="1" applyBorder="1">
      <alignment horizontal="center" vertical="center" wrapText="1"/>
      <protection/>
    </xf>
    <xf numFmtId="0" fontId="60" fillId="0" borderId="21" xfId="41" applyFont="1" applyBorder="1" applyAlignment="1">
      <alignment horizontal="center" vertical="center" wrapText="1"/>
      <protection/>
    </xf>
    <xf numFmtId="0" fontId="59" fillId="0" borderId="2" xfId="42" applyNumberFormat="1" applyFont="1" applyProtection="1">
      <alignment horizontal="center" vertical="center" shrinkToFit="1"/>
      <protection/>
    </xf>
    <xf numFmtId="0" fontId="59" fillId="0" borderId="22" xfId="42" applyNumberFormat="1" applyFont="1" applyBorder="1" applyProtection="1">
      <alignment horizontal="center" vertical="center" shrinkToFit="1"/>
      <protection/>
    </xf>
    <xf numFmtId="0" fontId="31" fillId="0" borderId="23" xfId="0" applyFont="1" applyBorder="1" applyAlignment="1" applyProtection="1">
      <alignment horizontal="center"/>
      <protection locked="0"/>
    </xf>
    <xf numFmtId="0" fontId="35" fillId="0" borderId="24" xfId="45" applyNumberFormat="1" applyBorder="1" applyProtection="1">
      <alignment horizontal="center" vertical="top" wrapText="1" shrinkToFit="1"/>
      <protection/>
    </xf>
    <xf numFmtId="0" fontId="35" fillId="0" borderId="0" xfId="51" applyNumberFormat="1" applyBorder="1" applyProtection="1">
      <alignment/>
      <protection/>
    </xf>
    <xf numFmtId="0" fontId="35" fillId="0" borderId="25" xfId="45" applyNumberFormat="1" applyBorder="1" applyProtection="1">
      <alignment horizontal="center" vertical="top" wrapText="1" shrinkToFit="1"/>
      <protection/>
    </xf>
    <xf numFmtId="0" fontId="35" fillId="0" borderId="0" xfId="51" applyNumberFormat="1" applyBorder="1" applyAlignment="1" applyProtection="1">
      <alignment horizontal="center"/>
      <protection/>
    </xf>
    <xf numFmtId="4" fontId="59" fillId="0" borderId="26" xfId="46" applyFont="1" applyBorder="1" applyAlignment="1" applyProtection="1">
      <alignment horizontal="center" vertical="top" shrinkToFit="1"/>
      <protection/>
    </xf>
    <xf numFmtId="4" fontId="59" fillId="0" borderId="26" xfId="46" applyFont="1" applyBorder="1" applyAlignment="1" applyProtection="1">
      <alignment horizontal="center" vertical="center" wrapText="1" shrinkToFit="1"/>
      <protection/>
    </xf>
    <xf numFmtId="14" fontId="59" fillId="0" borderId="19" xfId="55" applyNumberFormat="1" applyFont="1" applyBorder="1" applyAlignment="1" applyProtection="1">
      <alignment horizontal="center" vertical="top" wrapText="1" shrinkToFit="1"/>
      <protection/>
    </xf>
    <xf numFmtId="3" fontId="0" fillId="0" borderId="0" xfId="0" applyNumberFormat="1" applyAlignment="1">
      <alignment/>
    </xf>
    <xf numFmtId="3" fontId="59" fillId="0" borderId="0" xfId="46" applyNumberFormat="1" applyFont="1" applyBorder="1" applyAlignment="1" applyProtection="1">
      <alignment horizontal="center" vertical="center" wrapText="1" shrinkToFit="1"/>
      <protection/>
    </xf>
    <xf numFmtId="0" fontId="35" fillId="0" borderId="0" xfId="45" applyNumberFormat="1" applyBorder="1" applyProtection="1">
      <alignment horizontal="center" vertical="top" wrapText="1" shrinkToFit="1"/>
      <protection/>
    </xf>
    <xf numFmtId="0" fontId="59" fillId="0" borderId="0" xfId="45" applyNumberFormat="1" applyFont="1" applyBorder="1" applyProtection="1">
      <alignment horizontal="center" vertical="top" wrapText="1" shrinkToFit="1"/>
      <protection/>
    </xf>
    <xf numFmtId="4" fontId="59" fillId="0" borderId="0" xfId="46" applyFont="1" applyFill="1" applyBorder="1" applyAlignment="1" applyProtection="1">
      <alignment horizontal="center" vertical="top" shrinkToFit="1"/>
      <protection/>
    </xf>
    <xf numFmtId="3" fontId="31" fillId="0" borderId="0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Alignment="1">
      <alignment/>
    </xf>
    <xf numFmtId="49" fontId="59" fillId="0" borderId="0" xfId="45" applyNumberFormat="1" applyFont="1" applyBorder="1" applyProtection="1">
      <alignment horizontal="center" vertical="top" wrapText="1" shrinkToFit="1"/>
      <protection/>
    </xf>
    <xf numFmtId="14" fontId="59" fillId="0" borderId="0" xfId="55" applyNumberFormat="1" applyFont="1" applyBorder="1" applyProtection="1">
      <alignment horizontal="center" vertical="top" shrinkToFit="1"/>
      <protection/>
    </xf>
    <xf numFmtId="0" fontId="40" fillId="0" borderId="0" xfId="45" applyNumberFormat="1" applyFont="1" applyBorder="1" applyProtection="1">
      <alignment horizontal="center" vertical="top" wrapText="1" shrinkToFit="1"/>
      <protection/>
    </xf>
    <xf numFmtId="0" fontId="58" fillId="0" borderId="0" xfId="45" applyNumberFormat="1" applyFont="1" applyBorder="1" applyProtection="1">
      <alignment horizontal="center" vertical="top" wrapText="1" shrinkToFit="1"/>
      <protection/>
    </xf>
    <xf numFmtId="3" fontId="59" fillId="0" borderId="0" xfId="46" applyNumberFormat="1" applyFont="1" applyBorder="1" applyProtection="1">
      <alignment horizontal="right" vertical="top" shrinkToFit="1"/>
      <protection/>
    </xf>
    <xf numFmtId="0" fontId="40" fillId="0" borderId="27" xfId="45" applyNumberFormat="1" applyFont="1" applyBorder="1" applyProtection="1">
      <alignment horizontal="center" vertical="top" wrapText="1" shrinkToFit="1"/>
      <protection/>
    </xf>
    <xf numFmtId="0" fontId="0" fillId="0" borderId="0" xfId="0" applyAlignment="1">
      <alignment vertical="center" wrapText="1"/>
    </xf>
    <xf numFmtId="3" fontId="59" fillId="0" borderId="19" xfId="46" applyNumberFormat="1" applyFont="1" applyBorder="1" applyAlignment="1" applyProtection="1">
      <alignment horizontal="right" vertical="top" wrapText="1" shrinkToFit="1"/>
      <protection/>
    </xf>
    <xf numFmtId="0" fontId="59" fillId="36" borderId="20" xfId="45" applyNumberFormat="1" applyFont="1" applyFill="1" applyBorder="1" applyProtection="1">
      <alignment horizontal="center" vertical="top" wrapText="1" shrinkToFit="1"/>
      <protection/>
    </xf>
    <xf numFmtId="3" fontId="59" fillId="0" borderId="19" xfId="46" applyNumberFormat="1" applyFont="1" applyBorder="1" applyAlignment="1" applyProtection="1">
      <alignment horizontal="center" vertical="center" wrapText="1" shrinkToFit="1"/>
      <protection/>
    </xf>
    <xf numFmtId="0" fontId="59" fillId="36" borderId="28" xfId="45" applyNumberFormat="1" applyFont="1" applyFill="1" applyBorder="1" applyProtection="1">
      <alignment horizontal="center" vertical="top" wrapText="1" shrinkToFit="1"/>
      <protection/>
    </xf>
    <xf numFmtId="0" fontId="31" fillId="0" borderId="19" xfId="0" applyFont="1" applyBorder="1" applyAlignment="1">
      <alignment vertical="center" wrapText="1"/>
    </xf>
    <xf numFmtId="0" fontId="59" fillId="0" borderId="29" xfId="45" applyNumberFormat="1" applyFont="1" applyBorder="1" applyProtection="1">
      <alignment horizontal="center" vertical="top" wrapText="1" shrinkToFit="1"/>
      <protection/>
    </xf>
    <xf numFmtId="4" fontId="35" fillId="0" borderId="25" xfId="46" applyBorder="1" applyProtection="1">
      <alignment horizontal="right" vertical="top" shrinkToFit="1"/>
      <protection/>
    </xf>
    <xf numFmtId="4" fontId="59" fillId="0" borderId="29" xfId="46" applyFont="1" applyBorder="1" applyAlignment="1" applyProtection="1">
      <alignment horizontal="center" vertical="center" wrapText="1" shrinkToFit="1"/>
      <protection/>
    </xf>
    <xf numFmtId="0" fontId="59" fillId="0" borderId="25" xfId="45" applyNumberFormat="1" applyFont="1" applyBorder="1" applyProtection="1">
      <alignment horizontal="center" vertical="top" wrapText="1" shrinkToFit="1"/>
      <protection/>
    </xf>
    <xf numFmtId="0" fontId="59" fillId="0" borderId="30" xfId="45" applyNumberFormat="1" applyFont="1" applyBorder="1" applyProtection="1">
      <alignment horizontal="center" vertical="top" wrapText="1" shrinkToFit="1"/>
      <protection/>
    </xf>
    <xf numFmtId="0" fontId="35" fillId="0" borderId="31" xfId="45" applyNumberFormat="1" applyBorder="1" applyProtection="1">
      <alignment horizontal="center" vertical="top" wrapText="1" shrinkToFit="1"/>
      <protection/>
    </xf>
    <xf numFmtId="0" fontId="59" fillId="0" borderId="32" xfId="45" applyNumberFormat="1" applyFont="1" applyBorder="1" applyProtection="1">
      <alignment horizontal="center" vertical="top" wrapText="1" shrinkToFit="1"/>
      <protection/>
    </xf>
    <xf numFmtId="49" fontId="59" fillId="0" borderId="32" xfId="45" applyNumberFormat="1" applyFont="1" applyBorder="1" applyProtection="1">
      <alignment horizontal="center" vertical="top" wrapText="1" shrinkToFit="1"/>
      <protection/>
    </xf>
    <xf numFmtId="14" fontId="59" fillId="0" borderId="32" xfId="55" applyNumberFormat="1" applyFont="1" applyBorder="1" applyProtection="1">
      <alignment horizontal="center" vertical="top" shrinkToFit="1"/>
      <protection/>
    </xf>
    <xf numFmtId="0" fontId="40" fillId="0" borderId="32" xfId="45" applyNumberFormat="1" applyFont="1" applyBorder="1" applyProtection="1">
      <alignment horizontal="center" vertical="top" wrapText="1" shrinkToFit="1"/>
      <protection/>
    </xf>
    <xf numFmtId="0" fontId="40" fillId="0" borderId="33" xfId="45" applyNumberFormat="1" applyFont="1" applyBorder="1" applyProtection="1">
      <alignment horizontal="center" vertical="top" wrapText="1" shrinkToFit="1"/>
      <protection/>
    </xf>
    <xf numFmtId="0" fontId="58" fillId="0" borderId="32" xfId="45" applyNumberFormat="1" applyFont="1" applyBorder="1" applyProtection="1">
      <alignment horizontal="center" vertical="top" wrapText="1" shrinkToFit="1"/>
      <protection/>
    </xf>
    <xf numFmtId="3" fontId="59" fillId="0" borderId="32" xfId="46" applyNumberFormat="1" applyFont="1" applyBorder="1" applyProtection="1">
      <alignment horizontal="right" vertical="top" shrinkToFit="1"/>
      <protection/>
    </xf>
    <xf numFmtId="173" fontId="35" fillId="0" borderId="34" xfId="45" applyNumberFormat="1" applyBorder="1" applyProtection="1">
      <alignment horizontal="center" vertical="top" wrapText="1" shrinkToFit="1"/>
      <protection/>
    </xf>
    <xf numFmtId="4" fontId="35" fillId="0" borderId="30" xfId="46" applyBorder="1" applyProtection="1">
      <alignment horizontal="right" vertical="top" shrinkToFit="1"/>
      <protection/>
    </xf>
    <xf numFmtId="4" fontId="59" fillId="0" borderId="35" xfId="46" applyFont="1" applyBorder="1" applyAlignment="1" applyProtection="1">
      <alignment horizontal="center" vertical="center" wrapText="1" shrinkToFit="1"/>
      <protection/>
    </xf>
    <xf numFmtId="0" fontId="35" fillId="0" borderId="30" xfId="45" applyNumberFormat="1" applyBorder="1" applyProtection="1">
      <alignment horizontal="center" vertical="top" wrapText="1" shrinkToFit="1"/>
      <protection/>
    </xf>
    <xf numFmtId="0" fontId="59" fillId="0" borderId="35" xfId="45" applyNumberFormat="1" applyFont="1" applyBorder="1" applyProtection="1">
      <alignment horizontal="center" vertical="top" wrapText="1" shrinkToFit="1"/>
      <protection/>
    </xf>
    <xf numFmtId="4" fontId="59" fillId="0" borderId="36" xfId="46" applyFont="1" applyBorder="1" applyAlignment="1" applyProtection="1">
      <alignment horizontal="center" vertical="top" shrinkToFit="1"/>
      <protection/>
    </xf>
    <xf numFmtId="0" fontId="35" fillId="0" borderId="37" xfId="49" applyNumberFormat="1" applyBorder="1" applyAlignment="1" applyProtection="1">
      <alignment horizontal="center" vertical="center" shrinkToFit="1"/>
      <protection/>
    </xf>
    <xf numFmtId="3" fontId="59" fillId="0" borderId="37" xfId="49" applyNumberFormat="1" applyFont="1" applyBorder="1" applyAlignment="1" applyProtection="1">
      <alignment horizontal="center" vertical="center" shrinkToFit="1"/>
      <protection/>
    </xf>
    <xf numFmtId="0" fontId="35" fillId="0" borderId="38" xfId="49" applyNumberFormat="1" applyBorder="1" applyAlignment="1" applyProtection="1">
      <alignment horizontal="center" vertical="center" shrinkToFit="1"/>
      <protection/>
    </xf>
    <xf numFmtId="3" fontId="35" fillId="0" borderId="39" xfId="49" applyNumberFormat="1" applyBorder="1" applyAlignment="1" applyProtection="1">
      <alignment horizontal="center" vertical="center" shrinkToFit="1"/>
      <protection/>
    </xf>
    <xf numFmtId="3" fontId="35" fillId="37" borderId="40" xfId="49" applyNumberFormat="1" applyFill="1" applyBorder="1" applyAlignment="1" applyProtection="1">
      <alignment horizontal="center" vertical="center" wrapText="1" shrinkToFit="1"/>
      <protection/>
    </xf>
    <xf numFmtId="3" fontId="35" fillId="0" borderId="41" xfId="49" applyNumberFormat="1" applyBorder="1" applyAlignment="1" applyProtection="1">
      <alignment horizontal="center" vertical="center" shrinkToFit="1"/>
      <protection/>
    </xf>
    <xf numFmtId="3" fontId="35" fillId="37" borderId="42" xfId="49" applyNumberFormat="1" applyFill="1" applyBorder="1" applyAlignment="1" applyProtection="1">
      <alignment horizontal="center" vertical="center" shrinkToFit="1"/>
      <protection/>
    </xf>
    <xf numFmtId="4" fontId="35" fillId="0" borderId="23" xfId="49" applyNumberFormat="1" applyBorder="1" applyAlignment="1" applyProtection="1">
      <alignment horizontal="center" vertical="center" shrinkToFit="1"/>
      <protection/>
    </xf>
    <xf numFmtId="4" fontId="35" fillId="0" borderId="40" xfId="49" applyNumberFormat="1" applyBorder="1" applyAlignment="1" applyProtection="1">
      <alignment horizontal="center" vertical="center" shrinkToFit="1"/>
      <protection/>
    </xf>
    <xf numFmtId="3" fontId="35" fillId="37" borderId="40" xfId="49" applyNumberFormat="1" applyFill="1" applyBorder="1" applyAlignment="1" applyProtection="1">
      <alignment horizontal="center" vertical="center" shrinkToFit="1"/>
      <protection/>
    </xf>
    <xf numFmtId="0" fontId="35" fillId="0" borderId="19" xfId="45" applyNumberFormat="1" applyBorder="1" applyProtection="1">
      <alignment horizontal="center" vertical="top" wrapText="1" shrinkToFit="1"/>
      <protection/>
    </xf>
    <xf numFmtId="0" fontId="39" fillId="0" borderId="43" xfId="48" applyNumberFormat="1" applyBorder="1" applyAlignment="1" applyProtection="1">
      <alignment horizontal="center" vertical="center" shrinkToFit="1"/>
      <protection/>
    </xf>
    <xf numFmtId="0" fontId="35" fillId="0" borderId="44" xfId="49" applyNumberFormat="1" applyBorder="1" applyAlignment="1" applyProtection="1">
      <alignment horizontal="center" vertical="center" shrinkToFit="1"/>
      <protection/>
    </xf>
    <xf numFmtId="0" fontId="35" fillId="0" borderId="19" xfId="49" applyNumberFormat="1" applyBorder="1" applyAlignment="1" applyProtection="1">
      <alignment horizontal="center" vertical="center" shrinkToFit="1"/>
      <protection/>
    </xf>
    <xf numFmtId="0" fontId="35" fillId="0" borderId="45" xfId="45" applyNumberFormat="1" applyBorder="1" applyProtection="1">
      <alignment horizontal="center" vertical="top" wrapText="1" shrinkToFit="1"/>
      <protection/>
    </xf>
    <xf numFmtId="0" fontId="59" fillId="0" borderId="46" xfId="45" applyNumberFormat="1" applyFont="1" applyBorder="1" applyProtection="1">
      <alignment horizontal="center" vertical="top" wrapText="1" shrinkToFit="1"/>
      <protection/>
    </xf>
    <xf numFmtId="0" fontId="59" fillId="0" borderId="47" xfId="42" applyNumberFormat="1" applyFont="1" applyBorder="1" applyProtection="1">
      <alignment horizontal="center" vertical="center" shrinkToFit="1"/>
      <protection/>
    </xf>
    <xf numFmtId="173" fontId="35" fillId="0" borderId="24" xfId="45" applyNumberFormat="1" applyBorder="1" applyProtection="1">
      <alignment horizontal="center" vertical="top" wrapText="1" shrinkToFit="1"/>
      <protection/>
    </xf>
    <xf numFmtId="4" fontId="59" fillId="0" borderId="46" xfId="46" applyFont="1" applyBorder="1" applyAlignment="1" applyProtection="1">
      <alignment horizontal="center" vertical="center" wrapText="1" shrinkToFit="1"/>
      <protection/>
    </xf>
    <xf numFmtId="4" fontId="35" fillId="0" borderId="48" xfId="46" applyBorder="1" applyProtection="1">
      <alignment horizontal="right" vertical="top" shrinkToFit="1"/>
      <protection/>
    </xf>
    <xf numFmtId="4" fontId="59" fillId="0" borderId="49" xfId="46" applyFont="1" applyBorder="1" applyAlignment="1" applyProtection="1">
      <alignment horizontal="center" vertical="center" wrapText="1" shrinkToFit="1"/>
      <protection/>
    </xf>
    <xf numFmtId="0" fontId="59" fillId="0" borderId="48" xfId="45" applyNumberFormat="1" applyFont="1" applyBorder="1" applyProtection="1">
      <alignment horizontal="center" vertical="top" wrapText="1" shrinkToFit="1"/>
      <protection/>
    </xf>
    <xf numFmtId="0" fontId="59" fillId="0" borderId="50" xfId="45" applyNumberFormat="1" applyFont="1" applyBorder="1" applyProtection="1">
      <alignment horizontal="center" vertical="top" wrapText="1" shrinkToFit="1"/>
      <protection/>
    </xf>
    <xf numFmtId="0" fontId="59" fillId="0" borderId="51" xfId="45" applyNumberFormat="1" applyFont="1" applyBorder="1" applyProtection="1">
      <alignment horizontal="center" vertical="top" wrapText="1" shrinkToFit="1"/>
      <protection/>
    </xf>
    <xf numFmtId="4" fontId="59" fillId="0" borderId="52" xfId="46" applyFont="1" applyBorder="1" applyAlignment="1" applyProtection="1">
      <alignment horizontal="center" vertical="top" shrinkToFit="1"/>
      <protection/>
    </xf>
    <xf numFmtId="0" fontId="59" fillId="0" borderId="45" xfId="45" applyNumberFormat="1" applyFont="1" applyBorder="1" applyProtection="1">
      <alignment horizontal="center" vertical="top" wrapText="1" shrinkToFit="1"/>
      <protection/>
    </xf>
    <xf numFmtId="4" fontId="59" fillId="0" borderId="46" xfId="46" applyFont="1" applyBorder="1" applyAlignment="1" applyProtection="1">
      <alignment horizontal="center" vertical="top" shrinkToFit="1"/>
      <protection/>
    </xf>
    <xf numFmtId="3" fontId="31" fillId="0" borderId="53" xfId="0" applyNumberFormat="1" applyFont="1" applyBorder="1" applyAlignment="1" applyProtection="1">
      <alignment horizontal="center" vertical="top"/>
      <protection locked="0"/>
    </xf>
    <xf numFmtId="3" fontId="31" fillId="0" borderId="54" xfId="0" applyNumberFormat="1" applyFont="1" applyBorder="1" applyAlignment="1" applyProtection="1">
      <alignment horizontal="center" vertical="top"/>
      <protection locked="0"/>
    </xf>
    <xf numFmtId="3" fontId="31" fillId="0" borderId="55" xfId="0" applyNumberFormat="1" applyFont="1" applyBorder="1" applyAlignment="1" applyProtection="1">
      <alignment horizontal="center" vertical="top"/>
      <protection locked="0"/>
    </xf>
    <xf numFmtId="3" fontId="31" fillId="0" borderId="56" xfId="0" applyNumberFormat="1" applyFont="1" applyBorder="1" applyAlignment="1" applyProtection="1">
      <alignment horizontal="center" vertical="top"/>
      <protection locked="0"/>
    </xf>
    <xf numFmtId="0" fontId="59" fillId="0" borderId="57" xfId="42" applyNumberFormat="1" applyFont="1" applyBorder="1" applyAlignment="1" applyProtection="1">
      <alignment horizontal="center" vertical="center" shrinkToFit="1"/>
      <protection/>
    </xf>
    <xf numFmtId="0" fontId="59" fillId="0" borderId="58" xfId="42" applyNumberFormat="1" applyFont="1" applyBorder="1" applyAlignment="1" applyProtection="1">
      <alignment horizontal="center" vertical="center" shrinkToFit="1"/>
      <protection/>
    </xf>
    <xf numFmtId="0" fontId="60" fillId="0" borderId="59" xfId="41" applyNumberFormat="1" applyFont="1" applyBorder="1" applyProtection="1">
      <alignment horizontal="center" vertical="center" wrapText="1"/>
      <protection/>
    </xf>
    <xf numFmtId="0" fontId="60" fillId="0" borderId="60" xfId="41" applyFont="1" applyBorder="1">
      <alignment horizontal="center" vertical="center" wrapText="1"/>
      <protection/>
    </xf>
    <xf numFmtId="0" fontId="36" fillId="0" borderId="0" xfId="39" applyNumberFormat="1" applyProtection="1">
      <alignment horizontal="center" vertical="center" wrapText="1"/>
      <protection/>
    </xf>
    <xf numFmtId="0" fontId="36" fillId="0" borderId="0" xfId="39">
      <alignment horizontal="center" vertical="center" wrapText="1"/>
      <protection/>
    </xf>
    <xf numFmtId="0" fontId="37" fillId="0" borderId="1" xfId="40" applyNumberFormat="1" applyProtection="1">
      <alignment horizontal="center" vertical="center" wrapText="1"/>
      <protection/>
    </xf>
    <xf numFmtId="0" fontId="37" fillId="0" borderId="1" xfId="40">
      <alignment horizontal="center" vertical="center" wrapText="1"/>
      <protection/>
    </xf>
    <xf numFmtId="0" fontId="37" fillId="0" borderId="0" xfId="40" applyBorder="1">
      <alignment horizontal="center" vertical="center" wrapText="1"/>
      <protection/>
    </xf>
    <xf numFmtId="0" fontId="60" fillId="0" borderId="2" xfId="41" applyNumberFormat="1" applyFont="1" applyProtection="1">
      <alignment horizontal="center" vertical="center" wrapText="1"/>
      <protection/>
    </xf>
    <xf numFmtId="0" fontId="60" fillId="0" borderId="2" xfId="41" applyFont="1">
      <alignment horizontal="center" vertical="center" wrapText="1"/>
      <protection/>
    </xf>
    <xf numFmtId="0" fontId="60" fillId="0" borderId="47" xfId="41" applyNumberFormat="1" applyFont="1" applyBorder="1" applyProtection="1">
      <alignment horizontal="center" vertical="center" wrapText="1"/>
      <protection/>
    </xf>
    <xf numFmtId="0" fontId="60" fillId="0" borderId="47" xfId="41" applyFont="1" applyBorder="1">
      <alignment horizontal="center" vertical="center" wrapText="1"/>
      <protection/>
    </xf>
    <xf numFmtId="0" fontId="60" fillId="0" borderId="61" xfId="41" applyNumberFormat="1" applyFont="1" applyBorder="1" applyAlignment="1" applyProtection="1">
      <alignment horizontal="center" vertical="center" wrapText="1"/>
      <protection/>
    </xf>
    <xf numFmtId="0" fontId="31" fillId="0" borderId="58" xfId="0" applyFont="1" applyBorder="1" applyAlignment="1">
      <alignment/>
    </xf>
    <xf numFmtId="0" fontId="60" fillId="0" borderId="62" xfId="41" applyFont="1" applyBorder="1">
      <alignment horizontal="center" vertical="center" wrapText="1"/>
      <protection/>
    </xf>
    <xf numFmtId="0" fontId="36" fillId="0" borderId="0" xfId="40" applyNumberFormat="1" applyFont="1" applyBorder="1" applyProtection="1">
      <alignment horizontal="center" vertical="center" wrapText="1"/>
      <protection/>
    </xf>
    <xf numFmtId="0" fontId="36" fillId="0" borderId="0" xfId="40" applyFont="1" applyBorder="1">
      <alignment horizontal="center" vertical="center" wrapText="1"/>
      <protection/>
    </xf>
    <xf numFmtId="0" fontId="60" fillId="0" borderId="63" xfId="41" applyNumberFormat="1" applyFont="1" applyBorder="1" applyAlignment="1" applyProtection="1">
      <alignment horizontal="center" vertical="center" wrapText="1"/>
      <protection/>
    </xf>
    <xf numFmtId="0" fontId="60" fillId="0" borderId="64" xfId="41" applyNumberFormat="1" applyFont="1" applyBorder="1" applyAlignment="1" applyProtection="1">
      <alignment horizontal="center" vertical="center" wrapText="1"/>
      <protection/>
    </xf>
    <xf numFmtId="0" fontId="60" fillId="0" borderId="65" xfId="41" applyNumberFormat="1" applyFont="1" applyBorder="1" applyAlignment="1" applyProtection="1">
      <alignment horizontal="center" vertical="center" wrapText="1"/>
      <protection/>
    </xf>
    <xf numFmtId="0" fontId="59" fillId="0" borderId="66" xfId="42" applyNumberFormat="1" applyFont="1" applyBorder="1" applyAlignment="1" applyProtection="1">
      <alignment horizontal="center" vertical="center" shrinkToFit="1"/>
      <protection/>
    </xf>
    <xf numFmtId="0" fontId="60" fillId="0" borderId="62" xfId="41" applyNumberFormat="1" applyFont="1" applyBorder="1" applyProtection="1">
      <alignment horizontal="center" vertical="center" wrapText="1"/>
      <protection/>
    </xf>
    <xf numFmtId="0" fontId="59" fillId="0" borderId="2" xfId="42" applyNumberFormat="1" applyFont="1" applyProtection="1">
      <alignment horizontal="center" vertical="center" shrinkToFit="1"/>
      <protection/>
    </xf>
    <xf numFmtId="0" fontId="59" fillId="0" borderId="2" xfId="42" applyFont="1">
      <alignment horizontal="center" vertical="center" shrinkToFit="1"/>
      <protection/>
    </xf>
    <xf numFmtId="0" fontId="1" fillId="0" borderId="0" xfId="0" applyFont="1" applyAlignment="1">
      <alignment horizont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&#10; font-family:&quot;Arial Cyr&quot;;&#10; font-size:10pt;&#10; font-style:normal;&#10; font-weight:400;&#10; mso-number-format:General;&#10; mso-text-control:;&#10; text-align:general;&#10; text-decoration:none;&#10; vertical-align:botto" xfId="35"/>
    <cellStyle name="tr" xfId="36"/>
    <cellStyle name="xl21" xfId="37"/>
    <cellStyle name="xl22" xfId="38"/>
    <cellStyle name="xl23" xfId="39"/>
    <cellStyle name="xl24" xfId="40"/>
    <cellStyle name="xl25" xfId="41"/>
    <cellStyle name="xl26" xfId="42"/>
    <cellStyle name="xl27" xfId="43"/>
    <cellStyle name="xl28" xfId="44"/>
    <cellStyle name="xl29" xfId="45"/>
    <cellStyle name="xl30" xfId="46"/>
    <cellStyle name="xl31" xfId="47"/>
    <cellStyle name="xl32" xfId="48"/>
    <cellStyle name="xl33" xfId="49"/>
    <cellStyle name="xl34" xfId="50"/>
    <cellStyle name="xl35" xfId="51"/>
    <cellStyle name="xl36" xfId="52"/>
    <cellStyle name="xl37" xfId="53"/>
    <cellStyle name="xl38" xfId="54"/>
    <cellStyle name="xl39" xfId="55"/>
    <cellStyle name="xl40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showZeros="0" tabSelected="1" zoomScalePageLayoutView="0" workbookViewId="0" topLeftCell="D1">
      <selection activeCell="L10" sqref="L10"/>
    </sheetView>
  </sheetViews>
  <sheetFormatPr defaultColWidth="9.140625" defaultRowHeight="15"/>
  <cols>
    <col min="1" max="1" width="9.00390625" style="1" customWidth="1"/>
    <col min="2" max="2" width="13.140625" style="1" customWidth="1"/>
    <col min="3" max="3" width="13.57421875" style="1" customWidth="1"/>
    <col min="4" max="4" width="9.140625" style="1" customWidth="1"/>
    <col min="5" max="5" width="9.00390625" style="1" customWidth="1"/>
    <col min="6" max="6" width="7.28125" style="1" customWidth="1"/>
    <col min="7" max="7" width="13.28125" style="1" customWidth="1"/>
    <col min="8" max="8" width="9.28125" style="1" customWidth="1"/>
    <col min="9" max="9" width="7.57421875" style="1" customWidth="1"/>
    <col min="10" max="10" width="17.7109375" style="1" customWidth="1"/>
    <col min="11" max="12" width="17.421875" style="1" customWidth="1"/>
    <col min="13" max="13" width="18.00390625" style="1" customWidth="1"/>
    <col min="14" max="14" width="15.57421875" style="1" customWidth="1"/>
    <col min="15" max="15" width="12.7109375" style="11" customWidth="1"/>
    <col min="16" max="16" width="13.8515625" style="1" customWidth="1"/>
    <col min="17" max="17" width="0.5625" style="1" customWidth="1"/>
    <col min="18" max="19" width="9.140625" style="1" hidden="1" customWidth="1"/>
    <col min="20" max="16384" width="9.140625" style="1" customWidth="1"/>
  </cols>
  <sheetData>
    <row r="1" spans="1:15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</row>
    <row r="2" spans="1:15" ht="18" customHeight="1">
      <c r="A2" s="111" t="s">
        <v>12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8" customHeight="1">
      <c r="A3" s="123" t="s">
        <v>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3.75" customHeight="1" thickBot="1">
      <c r="A4" s="113"/>
      <c r="B4" s="114"/>
      <c r="C4" s="114"/>
      <c r="D4" s="114"/>
      <c r="E4" s="114"/>
      <c r="F4" s="114"/>
      <c r="G4" s="115"/>
      <c r="H4" s="115"/>
      <c r="I4" s="114"/>
      <c r="J4" s="115"/>
      <c r="K4" s="115"/>
      <c r="L4" s="114"/>
      <c r="M4" s="114"/>
      <c r="N4" s="114"/>
      <c r="O4" s="114"/>
    </row>
    <row r="5" spans="1:16" ht="57.75" customHeight="1" thickBot="1">
      <c r="A5" s="116" t="s">
        <v>0</v>
      </c>
      <c r="B5" s="116" t="s">
        <v>33</v>
      </c>
      <c r="C5" s="117"/>
      <c r="D5" s="117"/>
      <c r="E5" s="116" t="s">
        <v>13</v>
      </c>
      <c r="F5" s="118" t="s">
        <v>4</v>
      </c>
      <c r="G5" s="116" t="s">
        <v>16</v>
      </c>
      <c r="H5" s="109" t="s">
        <v>15</v>
      </c>
      <c r="I5" s="129" t="s">
        <v>3</v>
      </c>
      <c r="J5" s="120" t="s">
        <v>2</v>
      </c>
      <c r="K5" s="121"/>
      <c r="L5" s="125" t="s">
        <v>5</v>
      </c>
      <c r="M5" s="126"/>
      <c r="N5" s="127" t="s">
        <v>6</v>
      </c>
      <c r="O5" s="126"/>
      <c r="P5" s="116" t="s">
        <v>17</v>
      </c>
    </row>
    <row r="6" spans="1:16" ht="48" customHeight="1" thickBot="1">
      <c r="A6" s="117"/>
      <c r="B6" s="24" t="s">
        <v>1</v>
      </c>
      <c r="C6" s="25" t="s">
        <v>7</v>
      </c>
      <c r="D6" s="25" t="s">
        <v>8</v>
      </c>
      <c r="E6" s="117"/>
      <c r="F6" s="119"/>
      <c r="G6" s="117"/>
      <c r="H6" s="110"/>
      <c r="I6" s="122"/>
      <c r="J6" s="26">
        <v>2020</v>
      </c>
      <c r="K6" s="27" t="s">
        <v>65</v>
      </c>
      <c r="L6" s="26">
        <v>2020</v>
      </c>
      <c r="M6" s="27" t="s">
        <v>65</v>
      </c>
      <c r="N6" s="26">
        <v>2020</v>
      </c>
      <c r="O6" s="27" t="s">
        <v>65</v>
      </c>
      <c r="P6" s="122"/>
    </row>
    <row r="7" spans="1:16" ht="13.5" customHeight="1" thickBot="1">
      <c r="A7" s="28">
        <v>1</v>
      </c>
      <c r="B7" s="130">
        <v>2</v>
      </c>
      <c r="C7" s="131"/>
      <c r="D7" s="131"/>
      <c r="E7" s="28">
        <v>3</v>
      </c>
      <c r="F7" s="28">
        <v>4</v>
      </c>
      <c r="G7" s="28">
        <v>8</v>
      </c>
      <c r="H7" s="29">
        <v>5</v>
      </c>
      <c r="I7" s="92">
        <v>6</v>
      </c>
      <c r="J7" s="107">
        <v>7</v>
      </c>
      <c r="K7" s="121"/>
      <c r="L7" s="107">
        <v>9</v>
      </c>
      <c r="M7" s="108"/>
      <c r="N7" s="128">
        <v>10</v>
      </c>
      <c r="O7" s="108"/>
      <c r="P7" s="30">
        <v>12</v>
      </c>
    </row>
    <row r="8" spans="1:16" ht="49.5" customHeight="1">
      <c r="A8" s="3">
        <v>37</v>
      </c>
      <c r="B8" s="19" t="s">
        <v>23</v>
      </c>
      <c r="C8" s="18" t="s">
        <v>36</v>
      </c>
      <c r="D8" s="21">
        <v>43766</v>
      </c>
      <c r="E8" s="16" t="s">
        <v>14</v>
      </c>
      <c r="F8" s="15" t="s">
        <v>9</v>
      </c>
      <c r="G8" s="13" t="s">
        <v>39</v>
      </c>
      <c r="H8" s="23">
        <v>9000000</v>
      </c>
      <c r="I8" s="31">
        <v>7.197</v>
      </c>
      <c r="J8" s="95"/>
      <c r="K8" s="96" t="s">
        <v>55</v>
      </c>
      <c r="L8" s="97" t="s">
        <v>71</v>
      </c>
      <c r="M8" s="98"/>
      <c r="N8" s="99"/>
      <c r="O8" s="100">
        <f>5323.81+55012.69</f>
        <v>60336.5</v>
      </c>
      <c r="P8" s="103">
        <v>100000</v>
      </c>
    </row>
    <row r="9" spans="1:16" ht="55.5" customHeight="1">
      <c r="A9" s="3">
        <v>38</v>
      </c>
      <c r="B9" s="14" t="s">
        <v>21</v>
      </c>
      <c r="C9" s="18" t="s">
        <v>56</v>
      </c>
      <c r="D9" s="21">
        <v>43805</v>
      </c>
      <c r="E9" s="16" t="s">
        <v>14</v>
      </c>
      <c r="F9" s="15" t="s">
        <v>9</v>
      </c>
      <c r="G9" s="13" t="s">
        <v>57</v>
      </c>
      <c r="H9" s="23">
        <v>32000000</v>
      </c>
      <c r="I9" s="31">
        <v>7.2</v>
      </c>
      <c r="J9" s="58"/>
      <c r="K9" s="36" t="s">
        <v>63</v>
      </c>
      <c r="L9" s="60" t="s">
        <v>72</v>
      </c>
      <c r="M9" s="57" t="s">
        <v>64</v>
      </c>
      <c r="N9" s="61"/>
      <c r="O9" s="35">
        <f>76536.99</f>
        <v>76536.99</v>
      </c>
      <c r="P9" s="104">
        <v>2000000</v>
      </c>
    </row>
    <row r="10" spans="1:16" ht="55.5" customHeight="1">
      <c r="A10" s="12">
        <v>39</v>
      </c>
      <c r="B10" s="14" t="s">
        <v>21</v>
      </c>
      <c r="C10" s="18" t="s">
        <v>58</v>
      </c>
      <c r="D10" s="21">
        <v>43822</v>
      </c>
      <c r="E10" s="16" t="s">
        <v>14</v>
      </c>
      <c r="F10" s="15" t="s">
        <v>9</v>
      </c>
      <c r="G10" s="13" t="s">
        <v>68</v>
      </c>
      <c r="H10" s="23">
        <v>20000000</v>
      </c>
      <c r="I10" s="31">
        <v>7.6</v>
      </c>
      <c r="J10" s="58"/>
      <c r="K10" s="59" t="s">
        <v>62</v>
      </c>
      <c r="L10" s="33"/>
      <c r="M10" s="57"/>
      <c r="N10" s="60">
        <f>41530.05</f>
        <v>41530.05</v>
      </c>
      <c r="O10" s="35">
        <f>20821.92+41530.05</f>
        <v>62351.97</v>
      </c>
      <c r="P10" s="104">
        <v>20000000</v>
      </c>
    </row>
    <row r="11" spans="1:16" ht="55.5" customHeight="1">
      <c r="A11" s="12">
        <v>40</v>
      </c>
      <c r="B11" s="14" t="s">
        <v>21</v>
      </c>
      <c r="C11" s="18" t="s">
        <v>59</v>
      </c>
      <c r="D11" s="21">
        <v>43822</v>
      </c>
      <c r="E11" s="16" t="s">
        <v>14</v>
      </c>
      <c r="F11" s="15" t="s">
        <v>9</v>
      </c>
      <c r="G11" s="13" t="s">
        <v>68</v>
      </c>
      <c r="H11" s="23">
        <v>20000000</v>
      </c>
      <c r="I11" s="31">
        <v>7.2</v>
      </c>
      <c r="J11" s="58"/>
      <c r="K11" s="59" t="s">
        <v>62</v>
      </c>
      <c r="L11" s="33"/>
      <c r="M11" s="57"/>
      <c r="N11" s="60"/>
      <c r="O11" s="35">
        <f>19726.03</f>
        <v>19726.03</v>
      </c>
      <c r="P11" s="104">
        <v>20000000</v>
      </c>
    </row>
    <row r="12" spans="1:16" ht="55.5" customHeight="1">
      <c r="A12" s="62">
        <v>41</v>
      </c>
      <c r="B12" s="63" t="s">
        <v>21</v>
      </c>
      <c r="C12" s="64" t="s">
        <v>60</v>
      </c>
      <c r="D12" s="65">
        <v>43822</v>
      </c>
      <c r="E12" s="66" t="s">
        <v>14</v>
      </c>
      <c r="F12" s="67" t="s">
        <v>9</v>
      </c>
      <c r="G12" s="68" t="s">
        <v>68</v>
      </c>
      <c r="H12" s="69">
        <v>10000000</v>
      </c>
      <c r="I12" s="70">
        <v>7</v>
      </c>
      <c r="J12" s="71"/>
      <c r="K12" s="72" t="s">
        <v>61</v>
      </c>
      <c r="L12" s="73"/>
      <c r="M12" s="74"/>
      <c r="N12" s="61"/>
      <c r="O12" s="75">
        <f>13424.66</f>
        <v>13424.66</v>
      </c>
      <c r="P12" s="105">
        <v>10000000</v>
      </c>
    </row>
    <row r="13" spans="1:16" ht="55.5" customHeight="1" thickBot="1">
      <c r="A13" s="86"/>
      <c r="B13" s="63" t="s">
        <v>21</v>
      </c>
      <c r="C13" s="64" t="s">
        <v>67</v>
      </c>
      <c r="D13" s="21">
        <v>43493</v>
      </c>
      <c r="E13" s="66" t="s">
        <v>14</v>
      </c>
      <c r="F13" s="67" t="s">
        <v>9</v>
      </c>
      <c r="G13" s="13" t="s">
        <v>69</v>
      </c>
      <c r="H13" s="23">
        <v>28000000</v>
      </c>
      <c r="I13" s="93">
        <v>7</v>
      </c>
      <c r="J13" s="94" t="s">
        <v>70</v>
      </c>
      <c r="K13" s="94"/>
      <c r="L13" s="90"/>
      <c r="M13" s="91"/>
      <c r="N13" s="101"/>
      <c r="O13" s="102"/>
      <c r="P13" s="106">
        <v>20000000</v>
      </c>
    </row>
    <row r="14" spans="1:16" s="6" customFormat="1" ht="23.25" customHeight="1" thickBot="1">
      <c r="A14" s="87" t="s">
        <v>10</v>
      </c>
      <c r="B14" s="89" t="s">
        <v>11</v>
      </c>
      <c r="C14" s="89" t="s">
        <v>11</v>
      </c>
      <c r="D14" s="88" t="s">
        <v>11</v>
      </c>
      <c r="E14" s="76" t="s">
        <v>11</v>
      </c>
      <c r="F14" s="76" t="s">
        <v>11</v>
      </c>
      <c r="G14" s="76" t="s">
        <v>11</v>
      </c>
      <c r="H14" s="77">
        <f>SUM(H8:H13)</f>
        <v>119000000</v>
      </c>
      <c r="I14" s="78" t="s">
        <v>11</v>
      </c>
      <c r="J14" s="79">
        <f>20000000</f>
        <v>20000000</v>
      </c>
      <c r="K14" s="80">
        <f>9000000+6000000+7000000+5000000+14000000+10000000+20000000+20000000</f>
        <v>91000000</v>
      </c>
      <c r="L14" s="81">
        <f>8900000+17000000</f>
        <v>25900000</v>
      </c>
      <c r="M14" s="82">
        <f>9000000+4000000</f>
        <v>13000000</v>
      </c>
      <c r="N14" s="83">
        <f>SUM(N8:N13)</f>
        <v>41530.05</v>
      </c>
      <c r="O14" s="84">
        <f>SUM(O8:O12)</f>
        <v>232376.15</v>
      </c>
      <c r="P14" s="85">
        <f>SUM(P8:P13)</f>
        <v>72100000</v>
      </c>
    </row>
    <row r="15" spans="1:16" ht="5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4"/>
      <c r="P15" s="8"/>
    </row>
    <row r="16" spans="1:15" ht="12.75" customHeight="1" hidden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0"/>
    </row>
    <row r="17" ht="15">
      <c r="A17" s="1" t="s">
        <v>26</v>
      </c>
    </row>
    <row r="18" spans="1:8" ht="15">
      <c r="A18" s="1" t="s">
        <v>18</v>
      </c>
      <c r="H18" s="1" t="s">
        <v>19</v>
      </c>
    </row>
    <row r="20" spans="1:8" ht="15">
      <c r="A20" s="1" t="s">
        <v>20</v>
      </c>
      <c r="H20" s="1" t="s">
        <v>30</v>
      </c>
    </row>
  </sheetData>
  <sheetProtection/>
  <mergeCells count="19">
    <mergeCell ref="P5:P6"/>
    <mergeCell ref="A3:O3"/>
    <mergeCell ref="L5:M5"/>
    <mergeCell ref="N5:O5"/>
    <mergeCell ref="N7:O7"/>
    <mergeCell ref="J7:K7"/>
    <mergeCell ref="I5:I6"/>
    <mergeCell ref="G5:G6"/>
    <mergeCell ref="B7:D7"/>
    <mergeCell ref="L7:M7"/>
    <mergeCell ref="H5:H6"/>
    <mergeCell ref="A2:O2"/>
    <mergeCell ref="A4:O4"/>
    <mergeCell ref="A5:A6"/>
    <mergeCell ref="B5:D5"/>
    <mergeCell ref="E5:E6"/>
    <mergeCell ref="F5:F6"/>
    <mergeCell ref="J5:K5"/>
  </mergeCells>
  <printOptions/>
  <pageMargins left="0.7874015748031497" right="0.7874015748031497" top="0.984251968503937" bottom="0.3937007874015748" header="0.5118110236220472" footer="0.5118110236220472"/>
  <pageSetup errors="blank" fitToHeight="0" fitToWidth="1" horizontalDpi="600" verticalDpi="600" orientation="landscape" paperSize="9" scale="63" r:id="rId1"/>
  <ignoredErrors>
    <ignoredError sqref="O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8.7109375" style="0" customWidth="1"/>
    <col min="2" max="2" width="9.421875" style="0" customWidth="1"/>
    <col min="4" max="4" width="12.8515625" style="0" hidden="1" customWidth="1"/>
    <col min="5" max="5" width="10.421875" style="0" customWidth="1"/>
    <col min="6" max="6" width="8.57421875" style="0" customWidth="1"/>
    <col min="7" max="7" width="7.421875" style="0" customWidth="1"/>
    <col min="8" max="8" width="11.8515625" style="0" customWidth="1"/>
    <col min="9" max="9" width="19.28125" style="0" customWidth="1"/>
  </cols>
  <sheetData>
    <row r="2" spans="1:8" ht="15">
      <c r="A2" s="132" t="s">
        <v>38</v>
      </c>
      <c r="B2" s="132"/>
      <c r="C2" s="132"/>
      <c r="D2" s="132"/>
      <c r="E2" s="132"/>
      <c r="F2" s="132"/>
      <c r="G2" s="132"/>
      <c r="H2" s="132"/>
    </row>
    <row r="3" spans="1:12" ht="42.75" customHeight="1">
      <c r="A3" s="14" t="s">
        <v>21</v>
      </c>
      <c r="B3" s="18" t="s">
        <v>34</v>
      </c>
      <c r="C3" s="21">
        <v>43766</v>
      </c>
      <c r="D3" s="15" t="s">
        <v>44</v>
      </c>
      <c r="E3" s="13" t="s">
        <v>39</v>
      </c>
      <c r="F3" s="23">
        <v>8000000</v>
      </c>
      <c r="G3" s="31">
        <v>8.21</v>
      </c>
      <c r="H3" s="52" t="s">
        <v>49</v>
      </c>
      <c r="I3" s="15" t="s">
        <v>47</v>
      </c>
      <c r="L3" s="15" t="s">
        <v>44</v>
      </c>
    </row>
    <row r="4" spans="1:12" ht="45" customHeight="1">
      <c r="A4" s="53" t="s">
        <v>23</v>
      </c>
      <c r="B4" s="18" t="s">
        <v>35</v>
      </c>
      <c r="C4" s="21">
        <v>43766</v>
      </c>
      <c r="D4" s="15" t="s">
        <v>43</v>
      </c>
      <c r="E4" s="13" t="s">
        <v>40</v>
      </c>
      <c r="F4" s="23">
        <v>8000000</v>
      </c>
      <c r="G4" s="31">
        <v>7.197</v>
      </c>
      <c r="H4" s="52" t="s">
        <v>49</v>
      </c>
      <c r="L4" s="15" t="s">
        <v>43</v>
      </c>
    </row>
    <row r="5" spans="1:12" ht="43.5" customHeight="1">
      <c r="A5" s="53" t="s">
        <v>23</v>
      </c>
      <c r="B5" s="18" t="s">
        <v>36</v>
      </c>
      <c r="C5" s="21">
        <v>43766</v>
      </c>
      <c r="D5" s="15" t="s">
        <v>45</v>
      </c>
      <c r="E5" s="13" t="s">
        <v>41</v>
      </c>
      <c r="F5" s="23">
        <v>9000000</v>
      </c>
      <c r="G5" s="31">
        <v>7.197</v>
      </c>
      <c r="H5" s="52" t="s">
        <v>50</v>
      </c>
      <c r="L5" s="15" t="s">
        <v>45</v>
      </c>
    </row>
    <row r="6" spans="1:12" ht="76.5" customHeight="1">
      <c r="A6" s="14" t="s">
        <v>21</v>
      </c>
      <c r="B6" s="18" t="s">
        <v>34</v>
      </c>
      <c r="C6" s="37" t="s">
        <v>37</v>
      </c>
      <c r="D6" s="15" t="s">
        <v>46</v>
      </c>
      <c r="E6" s="13" t="s">
        <v>53</v>
      </c>
      <c r="F6" s="23">
        <v>32000000</v>
      </c>
      <c r="G6" s="31">
        <v>7.2</v>
      </c>
      <c r="H6" s="52" t="s">
        <v>51</v>
      </c>
      <c r="L6" s="15" t="s">
        <v>46</v>
      </c>
    </row>
    <row r="7" spans="6:8" ht="15">
      <c r="F7" s="38"/>
      <c r="H7" s="38"/>
    </row>
    <row r="9" spans="1:8" ht="15">
      <c r="A9" s="132" t="s">
        <v>42</v>
      </c>
      <c r="B9" s="132"/>
      <c r="C9" s="132"/>
      <c r="D9" s="132"/>
      <c r="E9" s="132"/>
      <c r="F9" s="132"/>
      <c r="G9" s="132"/>
      <c r="H9" s="132"/>
    </row>
    <row r="10" spans="1:14" ht="97.5" customHeight="1">
      <c r="A10" s="55" t="s">
        <v>23</v>
      </c>
      <c r="B10" s="17" t="s">
        <v>22</v>
      </c>
      <c r="C10" s="20">
        <v>43556</v>
      </c>
      <c r="D10" s="15" t="s">
        <v>9</v>
      </c>
      <c r="E10" s="7" t="s">
        <v>31</v>
      </c>
      <c r="F10" s="22">
        <v>20000000</v>
      </c>
      <c r="G10" s="12">
        <v>8.701</v>
      </c>
      <c r="H10" s="54" t="s">
        <v>54</v>
      </c>
      <c r="I10" s="39"/>
      <c r="J10" s="40"/>
      <c r="K10" s="41"/>
      <c r="L10" s="15" t="s">
        <v>9</v>
      </c>
      <c r="M10" s="42"/>
      <c r="N10" s="43"/>
    </row>
    <row r="11" spans="1:12" ht="72.75" customHeight="1">
      <c r="A11" s="14" t="s">
        <v>21</v>
      </c>
      <c r="B11" s="18" t="s">
        <v>24</v>
      </c>
      <c r="C11" s="21">
        <v>43686</v>
      </c>
      <c r="D11" s="15" t="s">
        <v>9</v>
      </c>
      <c r="E11" s="13" t="s">
        <v>32</v>
      </c>
      <c r="F11" s="23">
        <v>8800000</v>
      </c>
      <c r="G11" s="31">
        <v>8.16</v>
      </c>
      <c r="H11" s="56" t="s">
        <v>52</v>
      </c>
      <c r="I11" s="51"/>
      <c r="L11" s="15" t="s">
        <v>9</v>
      </c>
    </row>
    <row r="12" spans="1:12" ht="39.75" customHeight="1">
      <c r="A12" s="14" t="s">
        <v>21</v>
      </c>
      <c r="B12" s="18" t="s">
        <v>25</v>
      </c>
      <c r="C12" s="21">
        <v>43686</v>
      </c>
      <c r="D12" s="15" t="s">
        <v>9</v>
      </c>
      <c r="E12" s="13" t="s">
        <v>32</v>
      </c>
      <c r="F12" s="23">
        <v>10000000</v>
      </c>
      <c r="G12" s="31">
        <v>8.7</v>
      </c>
      <c r="H12" s="56" t="s">
        <v>48</v>
      </c>
      <c r="I12" s="51"/>
      <c r="L12" s="15" t="s">
        <v>9</v>
      </c>
    </row>
    <row r="13" spans="1:12" ht="69.75" customHeight="1">
      <c r="A13" s="14" t="s">
        <v>21</v>
      </c>
      <c r="B13" s="18" t="s">
        <v>27</v>
      </c>
      <c r="C13" s="21">
        <v>43731</v>
      </c>
      <c r="D13" s="15" t="s">
        <v>9</v>
      </c>
      <c r="E13" s="13" t="s">
        <v>29</v>
      </c>
      <c r="F13" s="23">
        <v>8000000</v>
      </c>
      <c r="G13" s="31">
        <v>8.23</v>
      </c>
      <c r="H13" s="56" t="s">
        <v>52</v>
      </c>
      <c r="I13" s="51"/>
      <c r="L13" s="15" t="s">
        <v>9</v>
      </c>
    </row>
    <row r="14" spans="1:12" ht="70.5" customHeight="1">
      <c r="A14" s="14" t="s">
        <v>21</v>
      </c>
      <c r="B14" s="18" t="s">
        <v>28</v>
      </c>
      <c r="C14" s="21">
        <v>43731</v>
      </c>
      <c r="D14" s="50" t="s">
        <v>9</v>
      </c>
      <c r="E14" s="13" t="s">
        <v>29</v>
      </c>
      <c r="F14" s="23">
        <v>9000000</v>
      </c>
      <c r="G14" s="31">
        <v>8.23</v>
      </c>
      <c r="H14" s="56" t="s">
        <v>52</v>
      </c>
      <c r="I14" s="51"/>
      <c r="L14" s="50" t="s">
        <v>9</v>
      </c>
    </row>
    <row r="15" spans="1:8" ht="15">
      <c r="A15" s="41"/>
      <c r="B15" s="45"/>
      <c r="C15" s="46"/>
      <c r="D15" s="47"/>
      <c r="E15" s="48"/>
      <c r="F15" s="49"/>
      <c r="G15" s="40"/>
      <c r="H15" s="44">
        <f>SUM(H10:H14)</f>
        <v>0</v>
      </c>
    </row>
  </sheetData>
  <sheetProtection/>
  <mergeCells count="2">
    <mergeCell ref="A9:H9"/>
    <mergeCell ref="A2:H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Боблак-ПК\Боблак</dc:creator>
  <cp:keywords/>
  <dc:description/>
  <cp:lastModifiedBy>Козлова</cp:lastModifiedBy>
  <cp:lastPrinted>2020-02-04T06:08:13Z</cp:lastPrinted>
  <dcterms:created xsi:type="dcterms:W3CDTF">2018-12-29T09:12:29Z</dcterms:created>
  <dcterms:modified xsi:type="dcterms:W3CDTF">2020-02-04T06:10:35Z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19.03.2014 09_14_21)(3).xls</vt:lpwstr>
  </property>
  <property fmtid="{D5CDD505-2E9C-101B-9397-08002B2CF9AE}" pid="3" name="Название отчета">
    <vt:lpwstr>Вариант (новый от 19.03.2014 09_14_21)(3).xls</vt:lpwstr>
  </property>
  <property fmtid="{D5CDD505-2E9C-101B-9397-08002B2CF9AE}" pid="4" name="Версия клиента">
    <vt:lpwstr>18.4.9.11070</vt:lpwstr>
  </property>
  <property fmtid="{D5CDD505-2E9C-101B-9397-08002B2CF9AE}" pid="5" name="Версия базы">
    <vt:lpwstr>18.4.4303.415127667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bks2018r</vt:lpwstr>
  </property>
  <property fmtid="{D5CDD505-2E9C-101B-9397-08002B2CF9AE}" pid="9" name="Пользователь">
    <vt:lpwstr>05боблак</vt:lpwstr>
  </property>
  <property fmtid="{D5CDD505-2E9C-101B-9397-08002B2CF9AE}" pid="10" name="Шаблон">
    <vt:lpwstr>credit_book_140</vt:lpwstr>
  </property>
  <property fmtid="{D5CDD505-2E9C-101B-9397-08002B2CF9AE}" pid="11" name="Локальная база">
    <vt:lpwstr>не используется</vt:lpwstr>
  </property>
</Properties>
</file>