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950" activeTab="0"/>
  </bookViews>
  <sheets>
    <sheet name="областные" sheetId="1" r:id="rId1"/>
    <sheet name="местные" sheetId="2" r:id="rId2"/>
  </sheets>
  <definedNames>
    <definedName name="_xlnm.Print_Area" localSheetId="1">'местные'!$A$1:$H$173</definedName>
    <definedName name="_xlnm.Print_Area" localSheetId="0">'областные'!$A$1:$H$36</definedName>
  </definedNames>
  <calcPr fullCalcOnLoad="1"/>
</workbook>
</file>

<file path=xl/sharedStrings.xml><?xml version="1.0" encoding="utf-8"?>
<sst xmlns="http://schemas.openxmlformats.org/spreadsheetml/2006/main" count="308" uniqueCount="156">
  <si>
    <t xml:space="preserve">Верхнекамского района </t>
  </si>
  <si>
    <t>№ п\п</t>
  </si>
  <si>
    <t>Объем финансирования, тыс.руб.</t>
  </si>
  <si>
    <t>целевых программ</t>
  </si>
  <si>
    <t>установка молниезащиты</t>
  </si>
  <si>
    <t>Итого</t>
  </si>
  <si>
    <t>трудоустройство детей на период каникул</t>
  </si>
  <si>
    <t>Источник финансирования</t>
  </si>
  <si>
    <t>Местный бюджет</t>
  </si>
  <si>
    <t>Отдел по делам молодежи, спорта и проблемам семьи администрации Верхнекамского района</t>
  </si>
  <si>
    <t>Программа "Молодежь Верхнекамья" на 2008-2012 годы</t>
  </si>
  <si>
    <t xml:space="preserve">Местный бюджет        </t>
  </si>
  <si>
    <t>Содержание  мероприятия в соответствии с целевой программой</t>
  </si>
  <si>
    <t>Здравоохранение</t>
  </si>
  <si>
    <t>Организация семинаров для Советов молодежи поселений</t>
  </si>
  <si>
    <t>Проведение Слета молодежи Верхнекамья</t>
  </si>
  <si>
    <t>Проведение районного этапа конкурса на лучшую постановку работы с молодежью в поселении</t>
  </si>
  <si>
    <t>Проведение конкурсов профессионального мастерства среди работающей молодежи</t>
  </si>
  <si>
    <t>Поддержка деятельности молодежных творческих коллективов, а также отдельных молодых людей, обеспечение их участия в межрайонных, областных конкурсах, фестивалях</t>
  </si>
  <si>
    <t>Поддержка деятельности клубов по месту жительства (проведение конкурса на лучшую постановку работы)</t>
  </si>
  <si>
    <t>Поддержка деятельности ВРО КОДОО «Юность Вятского края»</t>
  </si>
  <si>
    <t>Проведения конкурса проектов и программ</t>
  </si>
  <si>
    <t>Поддержка деятельности ОО «Союз молодежи Верхнекамского района»</t>
  </si>
  <si>
    <t>Проведение тематических акций, дней здоровья</t>
  </si>
  <si>
    <t>Проведение районных конкурсов, викторин исторической и краеведческой направленности "России верные сыны"</t>
  </si>
  <si>
    <t>Районный конкурс программ и проектов ВПК</t>
  </si>
  <si>
    <t>Выставка  декоративно-прикладного творчества учащихся образовательных учреждений</t>
  </si>
  <si>
    <t xml:space="preserve">Местный бюджет </t>
  </si>
  <si>
    <t xml:space="preserve">Итого </t>
  </si>
  <si>
    <t xml:space="preserve">% выполнения  к плану </t>
  </si>
  <si>
    <t>% выполнения  к уточненному плану</t>
  </si>
  <si>
    <t>Долгосрочная целевая программа "Безопасность в образовательных учреждениях Верхнекамского района на 2010-2012гг."</t>
  </si>
  <si>
    <t>покупка огнетушителей</t>
  </si>
  <si>
    <t>поддержка и развитие инновационной деятельности образовательных учреждений</t>
  </si>
  <si>
    <t>материальная поддержка молодых специалистов</t>
  </si>
  <si>
    <t>Муниципальная долгосрочная целевая программа "Модернизация системы образования Верхнекамского района на 2010-2012гг."</t>
  </si>
  <si>
    <t>Муниципальная долгосрочная целевая программа "Муниципальная поддержка культуры в Верхнекамском районе" на 2009-2013 годы</t>
  </si>
  <si>
    <t>ремонт путей эвакуации</t>
  </si>
  <si>
    <t>организация летнего отдыха детей</t>
  </si>
  <si>
    <t>реконструкция школы п.Созимский</t>
  </si>
  <si>
    <t>ПСД на пристрой к детскому саду № 5 "Улыбка" г.Кирс</t>
  </si>
  <si>
    <t>обновление оборудования и ремонт пищеблоков школьных столовых и детских садов</t>
  </si>
  <si>
    <t>ремонт отопления</t>
  </si>
  <si>
    <t>аттестация рабочих мест</t>
  </si>
  <si>
    <t>развитие системы патриотического и гражданского воспитания подрастающего поколения,привитие любви к малой Родине (Отечество-земля Вятская)</t>
  </si>
  <si>
    <t>организация конкурсов для образовательных учреждений и педагогических коллективов</t>
  </si>
  <si>
    <t>мероприятия по профилактике социального неблагополучия семей с детьми,защита прав и интересов детей</t>
  </si>
  <si>
    <t>мероприятия по внедрению информационно-коммуникативных технологий</t>
  </si>
  <si>
    <t>Муниципальная целевая программа "Энергосбережение и повышение энергетической эффективности и муниципальных учреждений Верхнекамского района Кировской области на 2011 год"</t>
  </si>
  <si>
    <t xml:space="preserve">утепление окон </t>
  </si>
  <si>
    <t>Муниципальная долгосроная целевая программа "Программа комплексного развития систем коммунальной инфраструктуры в муниципальном образовании Верхнекамский муниципальный район Кировской области на 2011-2020 гг."</t>
  </si>
  <si>
    <t>ремонт системы отопления</t>
  </si>
  <si>
    <t>итого по образованию:</t>
  </si>
  <si>
    <t>Администрация Верхнекамского района</t>
  </si>
  <si>
    <t>Муниципальная долгосрочная целевая программа "Программа комплексного развития систем коммунальной инфраструктуры в муниципальном образовании Верхнекамский муниципальный район Кировской области на 2011-2020гг."</t>
  </si>
  <si>
    <t>резервный запас (трубы)</t>
  </si>
  <si>
    <t>Муниципальная целевая программа борьбы с преступностью и охраны общественного порядка в Верхнекамском районе на 2011-2015гг."</t>
  </si>
  <si>
    <t>внедрение современных технических средств,обеспечения правопорядка и безопасности на улицах и в других общественных местах и раскрытие преступлений по "горячим следам",ремонт и обрудование участковых пунктов милиции</t>
  </si>
  <si>
    <t>деятельность общественных формирований правоохранительной направленности по обеспечению правопорядка в общественных местах.Функционирование ДНД.</t>
  </si>
  <si>
    <t>совместное патрулирование с целью выявления самовольных порубок и нарушений правил пожарной безопасности.</t>
  </si>
  <si>
    <t>строительство котельной для школы в д.Кочкино</t>
  </si>
  <si>
    <t>объединение котельных с устройством новой теплотрассы в с.Пушья</t>
  </si>
  <si>
    <t>Устройство водяной системы отопления гаражей администрации района</t>
  </si>
  <si>
    <t>Муниципальная целевая программа "Поддержка и развитие малого предпринимательства в Верхнекамском районе" на 2011-2013гг.</t>
  </si>
  <si>
    <t>Программа "Спортивная нация на 2011-2013годы"</t>
  </si>
  <si>
    <t>Грантовый конкурс среди спортсооружений,клубов по месту жительства</t>
  </si>
  <si>
    <t>Разработка положения о проведении спартакиады коллективов физической культуры района</t>
  </si>
  <si>
    <t>проведение спартакиады допризывной молодежи</t>
  </si>
  <si>
    <t>Проведение зимних Сельских олимпийских игр</t>
  </si>
  <si>
    <t>проведение соревнований по различным видам спорта,популярным в районе</t>
  </si>
  <si>
    <t>развитие ветеранского спортивного движения,привлечение ветеранов к занятиям и пропаганде физической культуры и спорта</t>
  </si>
  <si>
    <t>оказание содействия в развитии сорта среди инвалидов</t>
  </si>
  <si>
    <t>работа по привлечению подростков,склонных к правонарушениям,систематическим занятиям в секциях и группах по видам спорта,организация спортиных праздников,поддержка объединений,привлекающих данную категорию подростков к занятиям спортом</t>
  </si>
  <si>
    <t>обеспечение участия спортсменов и команд Верхнекамского района в зональных,областных,Всероссийских соревнованиях.</t>
  </si>
  <si>
    <t>подготовка ПСД для реконструкции бассейна в г.Кирс</t>
  </si>
  <si>
    <t>Проведение районных конкурсов, смотров, фестивалей…</t>
  </si>
  <si>
    <t>Проведение массовых молодежных мероприятий (День Молодежи,День ВМФ,физкультурника,Гродской праздник "Последний звонок"</t>
  </si>
  <si>
    <t>проведение торжественных проводов призывников в ряды ВА.</t>
  </si>
  <si>
    <t>проведение районного конкурса "Ее величество семья"</t>
  </si>
  <si>
    <t>развитие системы финансово-кредитной поддержки малого предпринимательства</t>
  </si>
  <si>
    <t>развитие системы подготовки,переподготовки и повышения квалификации кадров для сферы малого предпринимательства</t>
  </si>
  <si>
    <t>муниципальная поддержка и развитие сферы народных художественных промыслов и ремесел в Верхнекамском районе</t>
  </si>
  <si>
    <t>Муниципальнаяцелевая программа "Повышение безопасности дорожного движения в Верхнекамском районе на период 2011-2014 гг."</t>
  </si>
  <si>
    <t>Частичное возмещение убытков по перевозке пассажиров (мун.перевозки)</t>
  </si>
  <si>
    <t>устройство ледорезов</t>
  </si>
  <si>
    <t>содержание моста</t>
  </si>
  <si>
    <t>установка дорожных знаков</t>
  </si>
  <si>
    <t>технадзор за ремонтом моста</t>
  </si>
  <si>
    <t>итого</t>
  </si>
  <si>
    <t>Муниципальная целевая программа "Развитие транспортной инфраструктуры до 2015 года"</t>
  </si>
  <si>
    <t>содержание муниципальных дорог</t>
  </si>
  <si>
    <t>Муниципальная целевая программа борьбы с преступностью и охраны общественного порядка в Верхнекамском районе на 2011-2015гг"</t>
  </si>
  <si>
    <t>приобретение тестов на определение по содержанию наркотических средств</t>
  </si>
  <si>
    <t>Долгосрочная муниципальная целевая программа "Развитие здравоохранения в Верхнекамском районе на 2011-2015гг."</t>
  </si>
  <si>
    <t xml:space="preserve">капитальный текущий ремонт,реконструкция,приобретение оборудования согласно табелю оснащения структурных подразделений а амбулаторно-поликлинических учреждениях района </t>
  </si>
  <si>
    <t>капитальный текущий ремонт,реконструкция,приобретение оборудования согласно табелю оснащения структурных подразделений в стационарных учреждениях,разработка ПСД</t>
  </si>
  <si>
    <t>капитальный текущий ремонт,реконструкция,приобретение оборудования согласно табелю оснащения структурных подразделений на ФАПах</t>
  </si>
  <si>
    <t>капитальный текущий ремонт,реконструкция,приобретение оборудования согласно табелю оснащения кабинетов врачей общей практики</t>
  </si>
  <si>
    <t>Муниципальная долгосрочная программа "Модернизация системы образования Верхнекамского района" на 2010-2012гг.</t>
  </si>
  <si>
    <t>реконструкция здания бывшего заводоуправления под учебный корпус средней школы на 200 учащихся п.Созимский</t>
  </si>
  <si>
    <t xml:space="preserve">итого по администрации </t>
  </si>
  <si>
    <t>итого по здравоохранению</t>
  </si>
  <si>
    <t>итого по программам (всего)</t>
  </si>
  <si>
    <t xml:space="preserve"> План 2011г.</t>
  </si>
  <si>
    <t>Муниципальная целевая программа "Энергосбережение и повышение энергетической эффективности муниципальных учреждений Верхнекамского района Кировской области на 2011 год"</t>
  </si>
  <si>
    <t>Замена ламп накаливание на энергосберегающие</t>
  </si>
  <si>
    <t>проведение итогового семинара</t>
  </si>
  <si>
    <t>организация и проведение Дня работников культуры,конкурс профессионального мастерства</t>
  </si>
  <si>
    <t>районная конференция педагогов дополнительного образования</t>
  </si>
  <si>
    <t>межрайонный фестиваль по брейкдансу</t>
  </si>
  <si>
    <t>участие в мероприятиях областного и других уровней</t>
  </si>
  <si>
    <t>организация районного и межрайонного творческого конкурса ветеранов</t>
  </si>
  <si>
    <t>организация или участие в областном конкурсе юных исполнителей эстрадной песни "Наша надежда"</t>
  </si>
  <si>
    <t>отборочный тур открытого телевизионного конкурса "Вятские зори"</t>
  </si>
  <si>
    <t>областной фестиваль народного творчества "Северная Вятка"</t>
  </si>
  <si>
    <t>ремонт теплосистемы и внутреннего водопровода РЦ "Досуг"</t>
  </si>
  <si>
    <t>ремонт кровли гаража киноклуба "Заря"</t>
  </si>
  <si>
    <t>реконструкция Рудничного ДК (зрительный зал)</t>
  </si>
  <si>
    <t>ремонт ГДК п.Лесной</t>
  </si>
  <si>
    <t>организация подписки на периодические издания</t>
  </si>
  <si>
    <t>приобретение компьютеров с лицензионными программами</t>
  </si>
  <si>
    <t>комплектование книжных фондов</t>
  </si>
  <si>
    <t>Муниципальная целевая программа "Пожарная безопасность в учреждениях культуры и дополнительного образования детей(детские музыкальные школы)Верхнекамского района на 2011-2015гг.</t>
  </si>
  <si>
    <t>проектирование пожарной сигнализации в танцевальном зале РЦ "Досуг"</t>
  </si>
  <si>
    <t>монтаж пожарной сигнализации в танцевальном зале РЦ "Досуг"</t>
  </si>
  <si>
    <t>техобслуживание пожарной сигнализации</t>
  </si>
  <si>
    <t>итого по культуре</t>
  </si>
  <si>
    <t>Культура</t>
  </si>
  <si>
    <t>Отдел по управлению имуществом</t>
  </si>
  <si>
    <t>Отдел ЖКХ</t>
  </si>
  <si>
    <t>Отдел потребительского рынка,малого предпринимательства и защиты прав потребителей</t>
  </si>
  <si>
    <t>отдел дорожного хозяйства,транспорта и связи</t>
  </si>
  <si>
    <t>ПСД и капитальный ремонт здания Светлополянского ДК "Юность"</t>
  </si>
  <si>
    <t>ремонт фойе,туалетов,пандусов,гидравл.испытания, в РЦД "Досуг"</t>
  </si>
  <si>
    <t>стяжка пола в коридоре ЦБ и ремонт водопровода</t>
  </si>
  <si>
    <t>Муниципальная целевая программа "Охрана окружающей среды в Верхнекамском районе " на 2011-2013 годы.</t>
  </si>
  <si>
    <t>Подпрограмма "Твердые бытовые отходы " на 2009-2015 годы</t>
  </si>
  <si>
    <t>Природоохранные мероприятия</t>
  </si>
  <si>
    <t>содержание дорог Чус-Камский,Кирс-Черниговка,Лойно-Лесной</t>
  </si>
  <si>
    <t>приобретение автомобильных весов</t>
  </si>
  <si>
    <t>"Обеспечение жильем молодых семей "на 2011-2015годы</t>
  </si>
  <si>
    <t>Социальные выплаты</t>
  </si>
  <si>
    <t xml:space="preserve">                     Образование</t>
  </si>
  <si>
    <t>за   2011 год</t>
  </si>
  <si>
    <t>Уточнённый план                          2011г.</t>
  </si>
  <si>
    <t>Факт                           2011г.</t>
  </si>
  <si>
    <t>Подпрограмма "Капитальный ремонт,реконструкция зданий и объектов муниципальных общеобразовательных учреждений "</t>
  </si>
  <si>
    <t>реконструкция Созимской школы</t>
  </si>
  <si>
    <t>областной бюджет</t>
  </si>
  <si>
    <t>огнезащ.обр.чердачных перекрытий</t>
  </si>
  <si>
    <t>вывод сигнала о пожаре на пульт</t>
  </si>
  <si>
    <t>Объем финансирования, тыс.руб.(областные средства)</t>
  </si>
  <si>
    <t>Модернизация здравоохранения Кировской области "на 2011-2012 гг.</t>
  </si>
  <si>
    <t>Примечание:</t>
  </si>
  <si>
    <t>Все запланированные мероприятия программ были выполнены на 100%.Работы выполнены в полном объеме,оплата по счетам произведена полностью.Из-за частичного удешевления стоимости работ остались ассигнования по программе "Модернизация здравоохранения в Кировской области " на 2011-2012 годы.</t>
  </si>
  <si>
    <t xml:space="preserve">Оценка эффективности реализации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</si>
</sst>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000000"/>
    <numFmt numFmtId="172" formatCode="0.000000"/>
    <numFmt numFmtId="173" formatCode="0.0"/>
    <numFmt numFmtId="174" formatCode="0.00000000"/>
    <numFmt numFmtId="175" formatCode="0.000000000"/>
    <numFmt numFmtId="176" formatCode="0.0000000000"/>
    <numFmt numFmtId="177" formatCode="0.00000000000"/>
  </numFmts>
  <fonts count="21">
    <font>
      <sz val="10"/>
      <name val="Arial Cyr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173" fontId="6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3" fontId="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173" fontId="6" fillId="0" borderId="1" xfId="0" applyNumberFormat="1" applyFont="1" applyFill="1" applyBorder="1" applyAlignment="1">
      <alignment horizontal="center" vertical="center" wrapText="1"/>
    </xf>
    <xf numFmtId="173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3" fontId="6" fillId="0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 horizontal="left" wrapText="1"/>
    </xf>
    <xf numFmtId="0" fontId="17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3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173" fontId="1" fillId="0" borderId="1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:G1"/>
    </sheetView>
  </sheetViews>
  <sheetFormatPr defaultColWidth="9.00390625" defaultRowHeight="12.75"/>
  <cols>
    <col min="1" max="1" width="4.375" style="0" customWidth="1"/>
    <col min="2" max="2" width="33.00390625" style="0" customWidth="1"/>
    <col min="3" max="3" width="11.25390625" style="0" customWidth="1"/>
    <col min="4" max="4" width="8.875" style="0" customWidth="1"/>
    <col min="5" max="5" width="11.125" style="0" customWidth="1"/>
    <col min="6" max="6" width="11.00390625" style="0" customWidth="1"/>
    <col min="7" max="7" width="10.625" style="0" customWidth="1"/>
    <col min="8" max="8" width="12.25390625" style="4" customWidth="1"/>
    <col min="9" max="9" width="13.00390625" style="0" customWidth="1"/>
  </cols>
  <sheetData>
    <row r="1" spans="1:8" ht="14.25">
      <c r="A1" s="52" t="s">
        <v>155</v>
      </c>
      <c r="B1" s="52"/>
      <c r="C1" s="52"/>
      <c r="D1" s="52"/>
      <c r="E1" s="52"/>
      <c r="F1" s="52"/>
      <c r="G1" s="52"/>
      <c r="H1" s="39"/>
    </row>
    <row r="2" spans="1:8" ht="14.25">
      <c r="A2" s="52" t="s">
        <v>3</v>
      </c>
      <c r="B2" s="52"/>
      <c r="C2" s="52"/>
      <c r="D2" s="52"/>
      <c r="E2" s="52"/>
      <c r="F2" s="52"/>
      <c r="G2" s="52"/>
      <c r="H2" s="43"/>
    </row>
    <row r="3" spans="1:8" ht="14.25">
      <c r="A3" s="52" t="s">
        <v>0</v>
      </c>
      <c r="B3" s="52"/>
      <c r="C3" s="52"/>
      <c r="D3" s="52"/>
      <c r="E3" s="52"/>
      <c r="F3" s="52"/>
      <c r="G3" s="52"/>
      <c r="H3" s="39"/>
    </row>
    <row r="4" spans="1:8" ht="14.25">
      <c r="A4" s="52" t="s">
        <v>143</v>
      </c>
      <c r="B4" s="52"/>
      <c r="C4" s="52"/>
      <c r="D4" s="52"/>
      <c r="E4" s="52"/>
      <c r="F4" s="52"/>
      <c r="G4" s="52"/>
      <c r="H4" s="39"/>
    </row>
    <row r="5" spans="1:14" ht="26.25" customHeight="1">
      <c r="A5" s="54" t="s">
        <v>1</v>
      </c>
      <c r="B5" s="53" t="s">
        <v>12</v>
      </c>
      <c r="C5" s="55" t="s">
        <v>151</v>
      </c>
      <c r="D5" s="56"/>
      <c r="E5" s="56"/>
      <c r="F5" s="57"/>
      <c r="G5" s="47"/>
      <c r="H5" s="48"/>
      <c r="N5" s="42"/>
    </row>
    <row r="6" spans="1:8" ht="68.25" customHeight="1">
      <c r="A6" s="54"/>
      <c r="B6" s="53"/>
      <c r="C6" s="40" t="s">
        <v>7</v>
      </c>
      <c r="D6" s="41" t="s">
        <v>103</v>
      </c>
      <c r="E6" s="41" t="s">
        <v>144</v>
      </c>
      <c r="F6" s="40" t="s">
        <v>145</v>
      </c>
      <c r="G6" s="40" t="s">
        <v>29</v>
      </c>
      <c r="H6" s="40" t="s">
        <v>30</v>
      </c>
    </row>
    <row r="7" spans="1:8" ht="15.75" customHeight="1">
      <c r="A7" s="70" t="s">
        <v>142</v>
      </c>
      <c r="B7" s="70"/>
      <c r="C7" s="70"/>
      <c r="D7" s="70"/>
      <c r="E7" s="70"/>
      <c r="F7" s="70"/>
      <c r="G7" s="70"/>
      <c r="H7" s="11"/>
    </row>
    <row r="8" spans="1:8" ht="27.75" customHeight="1">
      <c r="A8" s="49" t="s">
        <v>146</v>
      </c>
      <c r="B8" s="50"/>
      <c r="C8" s="50"/>
      <c r="D8" s="50"/>
      <c r="E8" s="50"/>
      <c r="F8" s="50"/>
      <c r="G8" s="50"/>
      <c r="H8" s="51"/>
    </row>
    <row r="9" spans="1:8" ht="25.5">
      <c r="A9" s="8">
        <v>1</v>
      </c>
      <c r="B9" s="9" t="s">
        <v>147</v>
      </c>
      <c r="C9" s="10" t="s">
        <v>148</v>
      </c>
      <c r="D9" s="11">
        <v>12883.5</v>
      </c>
      <c r="E9" s="11">
        <v>12883.5</v>
      </c>
      <c r="F9" s="11">
        <v>12883.5</v>
      </c>
      <c r="G9" s="12">
        <f>F9/D9*100</f>
        <v>100</v>
      </c>
      <c r="H9" s="12">
        <f>F9/E9*100</f>
        <v>100</v>
      </c>
    </row>
    <row r="10" spans="1:9" ht="12.75">
      <c r="A10" s="8"/>
      <c r="B10" s="45"/>
      <c r="C10" s="10"/>
      <c r="D10" s="11"/>
      <c r="E10" s="11"/>
      <c r="F10" s="11"/>
      <c r="G10" s="12"/>
      <c r="H10" s="12"/>
      <c r="I10" s="42"/>
    </row>
    <row r="11" spans="1:9" ht="14.25" customHeight="1">
      <c r="A11" s="8"/>
      <c r="B11" s="71" t="s">
        <v>5</v>
      </c>
      <c r="C11" s="10"/>
      <c r="D11" s="71">
        <f>SUM(D9:D9)</f>
        <v>12883.5</v>
      </c>
      <c r="E11" s="71">
        <f>SUM(E9:E9)</f>
        <v>12883.5</v>
      </c>
      <c r="F11" s="71">
        <f>SUM(F9:F9)</f>
        <v>12883.5</v>
      </c>
      <c r="G11" s="72">
        <f>F11/D11*100</f>
        <v>100</v>
      </c>
      <c r="H11" s="72">
        <f>F11/E11*100</f>
        <v>100</v>
      </c>
      <c r="I11" s="42"/>
    </row>
    <row r="12" spans="1:8" s="2" customFormat="1" ht="15" customHeight="1">
      <c r="A12" s="73"/>
      <c r="B12" s="74" t="s">
        <v>52</v>
      </c>
      <c r="C12" s="75"/>
      <c r="D12" s="73">
        <f>D11</f>
        <v>12883.5</v>
      </c>
      <c r="E12" s="73">
        <f>E11</f>
        <v>12883.5</v>
      </c>
      <c r="F12" s="73">
        <f>F11</f>
        <v>12883.5</v>
      </c>
      <c r="G12" s="73">
        <f>G11</f>
        <v>100</v>
      </c>
      <c r="H12" s="73">
        <f>H11</f>
        <v>100</v>
      </c>
    </row>
    <row r="13" spans="1:8" ht="18.75">
      <c r="A13" s="76" t="s">
        <v>53</v>
      </c>
      <c r="B13" s="77"/>
      <c r="C13" s="77"/>
      <c r="D13" s="77"/>
      <c r="E13" s="77"/>
      <c r="F13" s="77"/>
      <c r="G13" s="77"/>
      <c r="H13" s="78"/>
    </row>
    <row r="14" spans="1:8" s="2" customFormat="1" ht="21" customHeight="1">
      <c r="A14" s="79" t="s">
        <v>131</v>
      </c>
      <c r="B14" s="80"/>
      <c r="C14" s="80"/>
      <c r="D14" s="80"/>
      <c r="E14" s="80"/>
      <c r="F14" s="80"/>
      <c r="G14" s="80"/>
      <c r="H14" s="81"/>
    </row>
    <row r="15" spans="1:8" ht="19.5" customHeight="1">
      <c r="A15" s="49" t="s">
        <v>89</v>
      </c>
      <c r="B15" s="50"/>
      <c r="C15" s="50"/>
      <c r="D15" s="50"/>
      <c r="E15" s="50"/>
      <c r="F15" s="50"/>
      <c r="G15" s="50"/>
      <c r="H15" s="51"/>
    </row>
    <row r="16" spans="1:9" ht="25.5">
      <c r="A16" s="8">
        <v>1</v>
      </c>
      <c r="B16" s="8" t="s">
        <v>90</v>
      </c>
      <c r="C16" s="18" t="s">
        <v>148</v>
      </c>
      <c r="D16" s="8">
        <v>22951</v>
      </c>
      <c r="E16" s="8">
        <v>22951</v>
      </c>
      <c r="F16" s="8">
        <v>22951</v>
      </c>
      <c r="G16" s="19">
        <f>F16/D16*100</f>
        <v>100</v>
      </c>
      <c r="H16" s="19">
        <f>F16/E16*100</f>
        <v>100</v>
      </c>
      <c r="I16" s="42"/>
    </row>
    <row r="17" spans="1:9" ht="12.75">
      <c r="A17" s="21"/>
      <c r="B17" s="22" t="s">
        <v>5</v>
      </c>
      <c r="C17" s="21"/>
      <c r="D17" s="21">
        <f aca="true" t="shared" si="0" ref="D17:H18">D16</f>
        <v>22951</v>
      </c>
      <c r="E17" s="21">
        <f t="shared" si="0"/>
        <v>22951</v>
      </c>
      <c r="F17" s="21">
        <f t="shared" si="0"/>
        <v>22951</v>
      </c>
      <c r="G17" s="24">
        <f t="shared" si="0"/>
        <v>100</v>
      </c>
      <c r="H17" s="24">
        <f t="shared" si="0"/>
        <v>100</v>
      </c>
      <c r="I17" s="42"/>
    </row>
    <row r="18" spans="1:8" ht="15.75">
      <c r="A18" s="73"/>
      <c r="B18" s="74" t="s">
        <v>100</v>
      </c>
      <c r="C18" s="73"/>
      <c r="D18" s="73">
        <f t="shared" si="0"/>
        <v>22951</v>
      </c>
      <c r="E18" s="73">
        <f t="shared" si="0"/>
        <v>22951</v>
      </c>
      <c r="F18" s="73">
        <f t="shared" si="0"/>
        <v>22951</v>
      </c>
      <c r="G18" s="73">
        <f t="shared" si="0"/>
        <v>100</v>
      </c>
      <c r="H18" s="73">
        <f t="shared" si="0"/>
        <v>100</v>
      </c>
    </row>
    <row r="19" spans="1:8" ht="0.75" customHeight="1">
      <c r="A19" s="13"/>
      <c r="B19" s="14"/>
      <c r="C19" s="15"/>
      <c r="D19" s="15"/>
      <c r="E19" s="15"/>
      <c r="F19" s="15"/>
      <c r="G19" s="15"/>
      <c r="H19" s="16"/>
    </row>
    <row r="20" spans="1:8" ht="15.75" hidden="1">
      <c r="A20" s="13"/>
      <c r="B20" s="14"/>
      <c r="C20" s="15"/>
      <c r="D20" s="15"/>
      <c r="E20" s="15"/>
      <c r="F20" s="15"/>
      <c r="G20" s="15"/>
      <c r="H20" s="16"/>
    </row>
    <row r="21" spans="1:8" ht="15.75" hidden="1">
      <c r="A21" s="13"/>
      <c r="B21" s="14"/>
      <c r="C21" s="15"/>
      <c r="D21" s="15"/>
      <c r="E21" s="15"/>
      <c r="F21" s="15"/>
      <c r="G21" s="15"/>
      <c r="H21" s="16"/>
    </row>
    <row r="22" spans="1:8" ht="18.75">
      <c r="A22" s="82" t="s">
        <v>13</v>
      </c>
      <c r="B22" s="83"/>
      <c r="C22" s="83"/>
      <c r="D22" s="83"/>
      <c r="E22" s="83"/>
      <c r="F22" s="83"/>
      <c r="G22" s="83"/>
      <c r="H22" s="84"/>
    </row>
    <row r="23" spans="1:8" ht="20.25" customHeight="1">
      <c r="A23" s="85" t="s">
        <v>152</v>
      </c>
      <c r="B23" s="86"/>
      <c r="C23" s="86"/>
      <c r="D23" s="86"/>
      <c r="E23" s="86"/>
      <c r="F23" s="86"/>
      <c r="G23" s="86"/>
      <c r="H23" s="87"/>
    </row>
    <row r="24" spans="1:9" ht="76.5">
      <c r="A24" s="8">
        <v>1</v>
      </c>
      <c r="B24" s="20" t="s">
        <v>94</v>
      </c>
      <c r="C24" s="18" t="s">
        <v>148</v>
      </c>
      <c r="D24" s="8">
        <v>2000</v>
      </c>
      <c r="E24" s="8">
        <v>2000</v>
      </c>
      <c r="F24" s="8">
        <v>2000</v>
      </c>
      <c r="G24" s="19">
        <f>F24/D24*100</f>
        <v>100</v>
      </c>
      <c r="H24" s="19">
        <f>F24/E24*100</f>
        <v>100</v>
      </c>
      <c r="I24" s="42"/>
    </row>
    <row r="25" spans="1:8" ht="83.25" customHeight="1">
      <c r="A25" s="8">
        <v>2</v>
      </c>
      <c r="B25" s="17" t="s">
        <v>95</v>
      </c>
      <c r="C25" s="18" t="s">
        <v>148</v>
      </c>
      <c r="D25" s="18">
        <v>1700</v>
      </c>
      <c r="E25" s="18">
        <v>2000</v>
      </c>
      <c r="F25" s="18">
        <v>2000</v>
      </c>
      <c r="G25" s="26">
        <f>F25/D25*100</f>
        <v>117.64705882352942</v>
      </c>
      <c r="H25" s="26">
        <f>F25/E25*100</f>
        <v>100</v>
      </c>
    </row>
    <row r="26" spans="1:8" ht="70.5" customHeight="1">
      <c r="A26" s="8">
        <v>3</v>
      </c>
      <c r="B26" s="17" t="s">
        <v>96</v>
      </c>
      <c r="C26" s="18" t="s">
        <v>148</v>
      </c>
      <c r="D26" s="18">
        <v>160</v>
      </c>
      <c r="E26" s="18">
        <v>0</v>
      </c>
      <c r="F26" s="18">
        <v>0</v>
      </c>
      <c r="G26" s="26">
        <f>F26/D26*100</f>
        <v>0</v>
      </c>
      <c r="H26" s="26" t="e">
        <f>F26/E26*100</f>
        <v>#DIV/0!</v>
      </c>
    </row>
    <row r="27" spans="1:8" ht="66.75" customHeight="1">
      <c r="A27" s="8">
        <v>4</v>
      </c>
      <c r="B27" s="29" t="s">
        <v>97</v>
      </c>
      <c r="C27" s="18" t="s">
        <v>148</v>
      </c>
      <c r="D27" s="8">
        <v>350</v>
      </c>
      <c r="E27" s="8">
        <v>2000</v>
      </c>
      <c r="F27" s="8">
        <v>1682.1</v>
      </c>
      <c r="G27" s="19">
        <f>F27/D27*100</f>
        <v>480.6</v>
      </c>
      <c r="H27" s="19">
        <f>F27/E27*100</f>
        <v>84.10499999999999</v>
      </c>
    </row>
    <row r="28" spans="1:9" ht="26.25" customHeight="1">
      <c r="A28" s="8"/>
      <c r="B28" s="22" t="s">
        <v>28</v>
      </c>
      <c r="C28" s="23" t="s">
        <v>148</v>
      </c>
      <c r="D28" s="21">
        <f>D24+D25+D26+D27</f>
        <v>4210</v>
      </c>
      <c r="E28" s="21">
        <f>E24+E25+E26+E27</f>
        <v>6000</v>
      </c>
      <c r="F28" s="21">
        <f>F24+F25+F26+F27</f>
        <v>5682.1</v>
      </c>
      <c r="G28" s="24">
        <f>F28/D28*100</f>
        <v>134.9667458432304</v>
      </c>
      <c r="H28" s="24">
        <f>F28/E28*100</f>
        <v>94.70166666666667</v>
      </c>
      <c r="I28" s="42"/>
    </row>
    <row r="29" spans="1:8" ht="25.5" customHeight="1">
      <c r="A29" s="88"/>
      <c r="B29" s="89" t="s">
        <v>101</v>
      </c>
      <c r="C29" s="23" t="s">
        <v>148</v>
      </c>
      <c r="D29" s="21">
        <f>D28</f>
        <v>4210</v>
      </c>
      <c r="E29" s="21">
        <f>E28</f>
        <v>6000</v>
      </c>
      <c r="F29" s="21">
        <f>F28</f>
        <v>5682.1</v>
      </c>
      <c r="G29" s="90">
        <f>G28</f>
        <v>134.9667458432304</v>
      </c>
      <c r="H29" s="90">
        <f>H28</f>
        <v>94.70166666666667</v>
      </c>
    </row>
    <row r="30" spans="1:8" ht="18" customHeight="1">
      <c r="A30" s="91"/>
      <c r="B30" s="92" t="s">
        <v>102</v>
      </c>
      <c r="C30" s="91"/>
      <c r="D30" s="93">
        <f>D12+D18+D29</f>
        <v>40044.5</v>
      </c>
      <c r="E30" s="93">
        <f>E12+E18+E29</f>
        <v>41834.5</v>
      </c>
      <c r="F30" s="93">
        <f>F12+F18+F29</f>
        <v>41516.6</v>
      </c>
      <c r="G30" s="72">
        <f>F30/D30*100</f>
        <v>103.67616027169773</v>
      </c>
      <c r="H30" s="72">
        <f>F30/E30*100</f>
        <v>99.24010087368082</v>
      </c>
    </row>
    <row r="31" spans="1:8" ht="12.75">
      <c r="A31" s="5"/>
      <c r="B31" s="6"/>
      <c r="C31" s="5"/>
      <c r="D31" s="7"/>
      <c r="E31" s="7"/>
      <c r="F31" s="7"/>
      <c r="G31" s="7"/>
      <c r="H31" s="7"/>
    </row>
    <row r="32" ht="18.75">
      <c r="B32" s="46" t="s">
        <v>153</v>
      </c>
    </row>
    <row r="33" spans="1:8" ht="65.25" customHeight="1">
      <c r="A33" s="3"/>
      <c r="B33" s="58" t="s">
        <v>154</v>
      </c>
      <c r="C33" s="59"/>
      <c r="D33" s="59"/>
      <c r="E33" s="59"/>
      <c r="F33" s="59"/>
      <c r="G33" s="59"/>
      <c r="H33" s="59"/>
    </row>
    <row r="35" spans="1:2" ht="12.75">
      <c r="A35" s="1"/>
      <c r="B35" s="1"/>
    </row>
    <row r="36" spans="1:2" ht="12.75">
      <c r="A36" s="1"/>
      <c r="B36" s="1"/>
    </row>
  </sheetData>
  <mergeCells count="16">
    <mergeCell ref="B33:H33"/>
    <mergeCell ref="A14:H14"/>
    <mergeCell ref="A22:H22"/>
    <mergeCell ref="A23:H23"/>
    <mergeCell ref="A15:H15"/>
    <mergeCell ref="A1:G1"/>
    <mergeCell ref="A2:G2"/>
    <mergeCell ref="A3:G3"/>
    <mergeCell ref="A4:G4"/>
    <mergeCell ref="B5:B6"/>
    <mergeCell ref="A5:A6"/>
    <mergeCell ref="C5:F5"/>
    <mergeCell ref="A7:G7"/>
    <mergeCell ref="G5:H5"/>
    <mergeCell ref="A8:H8"/>
    <mergeCell ref="A13:H13"/>
  </mergeCells>
  <printOptions/>
  <pageMargins left="0.1968503937007874" right="0.1968503937007874" top="0.7874015748031497" bottom="0.5905511811023623" header="0.5118110236220472" footer="0.5118110236220472"/>
  <pageSetup fitToHeight="5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3"/>
  <sheetViews>
    <sheetView workbookViewId="0" topLeftCell="A1">
      <pane ySplit="6" topLeftCell="BM7" activePane="bottomLeft" state="frozen"/>
      <selection pane="topLeft" activeCell="A1" sqref="A1"/>
      <selection pane="bottomLeft" activeCell="B5" sqref="B5:B6"/>
    </sheetView>
  </sheetViews>
  <sheetFormatPr defaultColWidth="9.00390625" defaultRowHeight="12.75"/>
  <cols>
    <col min="1" max="1" width="4.375" style="42" customWidth="1"/>
    <col min="2" max="2" width="33.00390625" style="42" customWidth="1"/>
    <col min="3" max="3" width="11.25390625" style="42" customWidth="1"/>
    <col min="4" max="4" width="8.875" style="42" customWidth="1"/>
    <col min="5" max="5" width="11.125" style="42" customWidth="1"/>
    <col min="6" max="6" width="11.00390625" style="42" customWidth="1"/>
    <col min="7" max="7" width="10.625" style="42" customWidth="1"/>
    <col min="8" max="8" width="12.25390625" style="39" customWidth="1"/>
    <col min="9" max="9" width="13.00390625" style="42" customWidth="1"/>
    <col min="10" max="16384" width="9.125" style="42" customWidth="1"/>
  </cols>
  <sheetData>
    <row r="1" spans="1:7" ht="14.25">
      <c r="A1" s="52" t="s">
        <v>155</v>
      </c>
      <c r="B1" s="52"/>
      <c r="C1" s="52"/>
      <c r="D1" s="52"/>
      <c r="E1" s="52"/>
      <c r="F1" s="52"/>
      <c r="G1" s="52"/>
    </row>
    <row r="2" spans="1:8" ht="14.25">
      <c r="A2" s="52" t="s">
        <v>3</v>
      </c>
      <c r="B2" s="52"/>
      <c r="C2" s="52"/>
      <c r="D2" s="52"/>
      <c r="E2" s="52"/>
      <c r="F2" s="52"/>
      <c r="G2" s="52"/>
      <c r="H2" s="43"/>
    </row>
    <row r="3" spans="1:7" ht="14.25">
      <c r="A3" s="52" t="s">
        <v>0</v>
      </c>
      <c r="B3" s="52"/>
      <c r="C3" s="52"/>
      <c r="D3" s="52"/>
      <c r="E3" s="52"/>
      <c r="F3" s="52"/>
      <c r="G3" s="52"/>
    </row>
    <row r="4" spans="1:7" ht="14.25">
      <c r="A4" s="52" t="s">
        <v>143</v>
      </c>
      <c r="B4" s="52"/>
      <c r="C4" s="52"/>
      <c r="D4" s="52"/>
      <c r="E4" s="52"/>
      <c r="F4" s="52"/>
      <c r="G4" s="52"/>
    </row>
    <row r="5" spans="1:8" ht="26.25" customHeight="1">
      <c r="A5" s="54" t="s">
        <v>1</v>
      </c>
      <c r="B5" s="53" t="s">
        <v>12</v>
      </c>
      <c r="C5" s="69" t="s">
        <v>2</v>
      </c>
      <c r="D5" s="69"/>
      <c r="E5" s="69"/>
      <c r="F5" s="69"/>
      <c r="G5" s="47"/>
      <c r="H5" s="48"/>
    </row>
    <row r="6" spans="1:8" ht="68.25" customHeight="1">
      <c r="A6" s="54"/>
      <c r="B6" s="53"/>
      <c r="C6" s="40" t="s">
        <v>7</v>
      </c>
      <c r="D6" s="41" t="s">
        <v>103</v>
      </c>
      <c r="E6" s="41" t="s">
        <v>144</v>
      </c>
      <c r="F6" s="40" t="s">
        <v>145</v>
      </c>
      <c r="G6" s="40" t="s">
        <v>29</v>
      </c>
      <c r="H6" s="40" t="s">
        <v>30</v>
      </c>
    </row>
    <row r="7" spans="1:8" ht="15.75" customHeight="1">
      <c r="A7" s="70" t="s">
        <v>142</v>
      </c>
      <c r="B7" s="70"/>
      <c r="C7" s="70"/>
      <c r="D7" s="70"/>
      <c r="E7" s="70"/>
      <c r="F7" s="70"/>
      <c r="G7" s="70"/>
      <c r="H7" s="11"/>
    </row>
    <row r="8" spans="1:8" ht="27.75" customHeight="1">
      <c r="A8" s="49" t="s">
        <v>31</v>
      </c>
      <c r="B8" s="50"/>
      <c r="C8" s="50"/>
      <c r="D8" s="50"/>
      <c r="E8" s="50"/>
      <c r="F8" s="50"/>
      <c r="G8" s="50"/>
      <c r="H8" s="51"/>
    </row>
    <row r="9" spans="1:8" ht="25.5">
      <c r="A9" s="8">
        <v>1</v>
      </c>
      <c r="B9" s="9" t="s">
        <v>37</v>
      </c>
      <c r="C9" s="10" t="s">
        <v>8</v>
      </c>
      <c r="D9" s="11">
        <v>563.8</v>
      </c>
      <c r="E9" s="11">
        <v>531.4</v>
      </c>
      <c r="F9" s="11">
        <v>531.4</v>
      </c>
      <c r="G9" s="12">
        <f aca="true" t="shared" si="0" ref="G9:G15">F9/D9*100</f>
        <v>94.25328130542746</v>
      </c>
      <c r="H9" s="12">
        <f aca="true" t="shared" si="1" ref="H9:H15">F9/E9*100</f>
        <v>100</v>
      </c>
    </row>
    <row r="10" spans="1:8" ht="27" customHeight="1">
      <c r="A10" s="8">
        <v>2</v>
      </c>
      <c r="B10" s="9" t="s">
        <v>32</v>
      </c>
      <c r="C10" s="10" t="s">
        <v>8</v>
      </c>
      <c r="D10" s="11">
        <v>6.2</v>
      </c>
      <c r="E10" s="11">
        <v>10</v>
      </c>
      <c r="F10" s="11">
        <v>10</v>
      </c>
      <c r="G10" s="12">
        <f t="shared" si="0"/>
        <v>161.29032258064515</v>
      </c>
      <c r="H10" s="12">
        <f t="shared" si="1"/>
        <v>100</v>
      </c>
    </row>
    <row r="11" spans="1:8" ht="25.5">
      <c r="A11" s="8">
        <v>3</v>
      </c>
      <c r="B11" s="9" t="s">
        <v>4</v>
      </c>
      <c r="C11" s="10" t="s">
        <v>8</v>
      </c>
      <c r="D11" s="11">
        <v>220</v>
      </c>
      <c r="E11" s="11">
        <v>200</v>
      </c>
      <c r="F11" s="11">
        <v>200</v>
      </c>
      <c r="G11" s="12">
        <f t="shared" si="0"/>
        <v>90.9090909090909</v>
      </c>
      <c r="H11" s="12">
        <f t="shared" si="1"/>
        <v>100</v>
      </c>
    </row>
    <row r="12" spans="1:8" ht="25.5" hidden="1">
      <c r="A12" s="8"/>
      <c r="B12" s="9"/>
      <c r="C12" s="10" t="s">
        <v>8</v>
      </c>
      <c r="D12" s="11"/>
      <c r="E12" s="11"/>
      <c r="F12" s="25"/>
      <c r="G12" s="12" t="e">
        <f t="shared" si="0"/>
        <v>#DIV/0!</v>
      </c>
      <c r="H12" s="12" t="e">
        <f t="shared" si="1"/>
        <v>#DIV/0!</v>
      </c>
    </row>
    <row r="13" spans="1:8" ht="25.5">
      <c r="A13" s="8">
        <v>4</v>
      </c>
      <c r="B13" s="9" t="s">
        <v>149</v>
      </c>
      <c r="C13" s="10" t="s">
        <v>8</v>
      </c>
      <c r="D13" s="11">
        <v>0</v>
      </c>
      <c r="E13" s="11">
        <v>22</v>
      </c>
      <c r="F13" s="11">
        <v>22</v>
      </c>
      <c r="G13" s="12" t="e">
        <f>F13/D13*100</f>
        <v>#DIV/0!</v>
      </c>
      <c r="H13" s="12">
        <f t="shared" si="1"/>
        <v>100</v>
      </c>
    </row>
    <row r="14" spans="1:8" ht="25.5">
      <c r="A14" s="8">
        <v>5</v>
      </c>
      <c r="B14" s="9" t="s">
        <v>150</v>
      </c>
      <c r="C14" s="10" t="s">
        <v>8</v>
      </c>
      <c r="D14" s="11">
        <v>0</v>
      </c>
      <c r="E14" s="11">
        <v>26.6</v>
      </c>
      <c r="F14" s="11">
        <v>26.6</v>
      </c>
      <c r="G14" s="12" t="e">
        <f t="shared" si="0"/>
        <v>#DIV/0!</v>
      </c>
      <c r="H14" s="12">
        <f t="shared" si="1"/>
        <v>100</v>
      </c>
    </row>
    <row r="15" spans="1:8" ht="14.25" customHeight="1">
      <c r="A15" s="8"/>
      <c r="B15" s="71" t="s">
        <v>5</v>
      </c>
      <c r="C15" s="10"/>
      <c r="D15" s="71">
        <f>SUM(D8:D12)</f>
        <v>790</v>
      </c>
      <c r="E15" s="71">
        <f>SUM(E9:E14)</f>
        <v>790</v>
      </c>
      <c r="F15" s="71">
        <f>SUM(F9:F14)</f>
        <v>790</v>
      </c>
      <c r="G15" s="72">
        <f t="shared" si="0"/>
        <v>100</v>
      </c>
      <c r="H15" s="72">
        <f t="shared" si="1"/>
        <v>100</v>
      </c>
    </row>
    <row r="16" spans="1:8" ht="35.25" customHeight="1">
      <c r="A16" s="49" t="s">
        <v>48</v>
      </c>
      <c r="B16" s="50"/>
      <c r="C16" s="50"/>
      <c r="D16" s="50"/>
      <c r="E16" s="50"/>
      <c r="F16" s="50"/>
      <c r="G16" s="50"/>
      <c r="H16" s="51"/>
    </row>
    <row r="17" spans="1:8" ht="25.5">
      <c r="A17" s="8">
        <v>1</v>
      </c>
      <c r="B17" s="17" t="s">
        <v>49</v>
      </c>
      <c r="C17" s="18" t="s">
        <v>8</v>
      </c>
      <c r="D17" s="8">
        <v>37</v>
      </c>
      <c r="E17" s="8">
        <v>37</v>
      </c>
      <c r="F17" s="8">
        <v>37</v>
      </c>
      <c r="G17" s="19">
        <f>F17/D17*100</f>
        <v>100</v>
      </c>
      <c r="H17" s="19">
        <f>F17/E17*100</f>
        <v>100</v>
      </c>
    </row>
    <row r="18" spans="1:8" ht="0.75" customHeight="1">
      <c r="A18" s="8"/>
      <c r="B18" s="20"/>
      <c r="C18" s="18"/>
      <c r="D18" s="8"/>
      <c r="E18" s="8"/>
      <c r="F18" s="8"/>
      <c r="G18" s="19"/>
      <c r="H18" s="19"/>
    </row>
    <row r="19" spans="1:8" ht="12.75" hidden="1">
      <c r="A19" s="8"/>
      <c r="B19" s="20"/>
      <c r="C19" s="18"/>
      <c r="D19" s="8"/>
      <c r="E19" s="8"/>
      <c r="F19" s="8"/>
      <c r="G19" s="19"/>
      <c r="H19" s="19"/>
    </row>
    <row r="20" spans="1:8" ht="12.75" hidden="1">
      <c r="A20" s="8"/>
      <c r="B20" s="20"/>
      <c r="C20" s="18"/>
      <c r="D20" s="8"/>
      <c r="E20" s="8"/>
      <c r="F20" s="8"/>
      <c r="G20" s="19"/>
      <c r="H20" s="19"/>
    </row>
    <row r="21" spans="1:8" ht="12.75" hidden="1">
      <c r="A21" s="8"/>
      <c r="B21" s="20"/>
      <c r="C21" s="18"/>
      <c r="D21" s="8"/>
      <c r="E21" s="8"/>
      <c r="F21" s="8"/>
      <c r="G21" s="19"/>
      <c r="H21" s="19"/>
    </row>
    <row r="22" spans="1:8" ht="12.75">
      <c r="A22" s="21"/>
      <c r="B22" s="22" t="s">
        <v>5</v>
      </c>
      <c r="C22" s="23"/>
      <c r="D22" s="21">
        <f>SUM(D17:D21)</f>
        <v>37</v>
      </c>
      <c r="E22" s="21">
        <f>SUM(E17:E21)</f>
        <v>37</v>
      </c>
      <c r="F22" s="21">
        <f>SUM(F17:F21)</f>
        <v>37</v>
      </c>
      <c r="G22" s="24">
        <f>F22/D22*100</f>
        <v>100</v>
      </c>
      <c r="H22" s="24">
        <f>F22/E22*100</f>
        <v>100</v>
      </c>
    </row>
    <row r="23" spans="1:8" ht="53.25" customHeight="1">
      <c r="A23" s="49" t="s">
        <v>50</v>
      </c>
      <c r="B23" s="50"/>
      <c r="C23" s="50"/>
      <c r="D23" s="50"/>
      <c r="E23" s="50"/>
      <c r="F23" s="50"/>
      <c r="G23" s="50"/>
      <c r="H23" s="51"/>
    </row>
    <row r="24" spans="1:8" ht="28.5" customHeight="1">
      <c r="A24" s="8">
        <v>1</v>
      </c>
      <c r="B24" s="17" t="s">
        <v>51</v>
      </c>
      <c r="C24" s="18" t="s">
        <v>8</v>
      </c>
      <c r="D24" s="8">
        <v>90</v>
      </c>
      <c r="E24" s="8">
        <v>90</v>
      </c>
      <c r="F24" s="8">
        <v>90</v>
      </c>
      <c r="G24" s="19">
        <f>F24/D24*100</f>
        <v>100</v>
      </c>
      <c r="H24" s="19">
        <f>F24/E24*100</f>
        <v>100</v>
      </c>
    </row>
    <row r="25" spans="1:8" ht="14.25" customHeight="1">
      <c r="A25" s="21"/>
      <c r="B25" s="22" t="s">
        <v>5</v>
      </c>
      <c r="C25" s="23"/>
      <c r="D25" s="21">
        <v>90</v>
      </c>
      <c r="E25" s="21">
        <v>90</v>
      </c>
      <c r="F25" s="21">
        <v>90</v>
      </c>
      <c r="G25" s="24">
        <f>F25/E25*100</f>
        <v>100</v>
      </c>
      <c r="H25" s="24">
        <f>F25/E25*100</f>
        <v>100</v>
      </c>
    </row>
    <row r="26" spans="1:8" ht="28.5" customHeight="1">
      <c r="A26" s="49" t="s">
        <v>35</v>
      </c>
      <c r="B26" s="50"/>
      <c r="C26" s="50"/>
      <c r="D26" s="50"/>
      <c r="E26" s="50"/>
      <c r="F26" s="50"/>
      <c r="G26" s="50"/>
      <c r="H26" s="51"/>
    </row>
    <row r="27" spans="1:8" ht="25.5">
      <c r="A27" s="8">
        <v>1</v>
      </c>
      <c r="B27" s="17" t="s">
        <v>38</v>
      </c>
      <c r="C27" s="18" t="s">
        <v>8</v>
      </c>
      <c r="D27" s="8">
        <v>300</v>
      </c>
      <c r="E27" s="8">
        <v>300</v>
      </c>
      <c r="F27" s="8">
        <v>300</v>
      </c>
      <c r="G27" s="19">
        <f aca="true" t="shared" si="2" ref="G27:G40">F27/D27*100</f>
        <v>100</v>
      </c>
      <c r="H27" s="19">
        <f aca="true" t="shared" si="3" ref="H27:H40">F27/E27*100</f>
        <v>100</v>
      </c>
    </row>
    <row r="28" spans="1:8" ht="25.5">
      <c r="A28" s="8">
        <v>2</v>
      </c>
      <c r="B28" s="17" t="s">
        <v>39</v>
      </c>
      <c r="C28" s="18" t="s">
        <v>8</v>
      </c>
      <c r="D28" s="8">
        <v>3250</v>
      </c>
      <c r="E28" s="8">
        <v>4500</v>
      </c>
      <c r="F28" s="8">
        <v>4500</v>
      </c>
      <c r="G28" s="19">
        <f t="shared" si="2"/>
        <v>138.46153846153845</v>
      </c>
      <c r="H28" s="19">
        <f t="shared" si="3"/>
        <v>100</v>
      </c>
    </row>
    <row r="29" spans="1:8" ht="25.5">
      <c r="A29" s="8">
        <v>3</v>
      </c>
      <c r="B29" s="17" t="s">
        <v>40</v>
      </c>
      <c r="C29" s="18" t="s">
        <v>8</v>
      </c>
      <c r="D29" s="8">
        <v>1000</v>
      </c>
      <c r="E29" s="8">
        <v>1000</v>
      </c>
      <c r="F29" s="8">
        <v>1000</v>
      </c>
      <c r="G29" s="19">
        <f t="shared" si="2"/>
        <v>100</v>
      </c>
      <c r="H29" s="19">
        <f t="shared" si="3"/>
        <v>100</v>
      </c>
    </row>
    <row r="30" spans="1:8" ht="38.25">
      <c r="A30" s="8">
        <v>4</v>
      </c>
      <c r="B30" s="17" t="s">
        <v>41</v>
      </c>
      <c r="C30" s="18" t="s">
        <v>8</v>
      </c>
      <c r="D30" s="8">
        <v>457</v>
      </c>
      <c r="E30" s="8">
        <v>461.3</v>
      </c>
      <c r="F30" s="8">
        <v>461.3</v>
      </c>
      <c r="G30" s="19">
        <f t="shared" si="2"/>
        <v>100.94091903719912</v>
      </c>
      <c r="H30" s="26">
        <f t="shared" si="3"/>
        <v>100</v>
      </c>
    </row>
    <row r="31" spans="1:8" ht="25.5">
      <c r="A31" s="8">
        <v>5</v>
      </c>
      <c r="B31" s="17" t="s">
        <v>42</v>
      </c>
      <c r="C31" s="18" t="s">
        <v>8</v>
      </c>
      <c r="D31" s="8">
        <v>300</v>
      </c>
      <c r="E31" s="8">
        <v>300</v>
      </c>
      <c r="F31" s="8">
        <v>300</v>
      </c>
      <c r="G31" s="19">
        <f t="shared" si="2"/>
        <v>100</v>
      </c>
      <c r="H31" s="26">
        <f t="shared" si="3"/>
        <v>100</v>
      </c>
    </row>
    <row r="32" spans="1:8" ht="25.5">
      <c r="A32" s="8">
        <v>6</v>
      </c>
      <c r="B32" s="17" t="s">
        <v>43</v>
      </c>
      <c r="C32" s="18" t="s">
        <v>8</v>
      </c>
      <c r="D32" s="8">
        <v>150</v>
      </c>
      <c r="E32" s="8">
        <v>90.5</v>
      </c>
      <c r="F32" s="8">
        <v>90.5</v>
      </c>
      <c r="G32" s="19">
        <f t="shared" si="2"/>
        <v>60.333333333333336</v>
      </c>
      <c r="H32" s="26">
        <f t="shared" si="3"/>
        <v>100</v>
      </c>
    </row>
    <row r="33" spans="1:8" ht="63.75">
      <c r="A33" s="8">
        <v>7</v>
      </c>
      <c r="B33" s="17" t="s">
        <v>44</v>
      </c>
      <c r="C33" s="18" t="s">
        <v>8</v>
      </c>
      <c r="D33" s="8">
        <v>20</v>
      </c>
      <c r="E33" s="8">
        <v>20</v>
      </c>
      <c r="F33" s="8">
        <v>20</v>
      </c>
      <c r="G33" s="19">
        <f t="shared" si="2"/>
        <v>100</v>
      </c>
      <c r="H33" s="26">
        <f t="shared" si="3"/>
        <v>100</v>
      </c>
    </row>
    <row r="34" spans="1:8" ht="38.25">
      <c r="A34" s="8">
        <v>8</v>
      </c>
      <c r="B34" s="17" t="s">
        <v>33</v>
      </c>
      <c r="C34" s="18" t="s">
        <v>8</v>
      </c>
      <c r="D34" s="8">
        <v>30</v>
      </c>
      <c r="E34" s="8">
        <v>0</v>
      </c>
      <c r="F34" s="8">
        <v>0</v>
      </c>
      <c r="G34" s="19">
        <f t="shared" si="2"/>
        <v>0</v>
      </c>
      <c r="H34" s="26" t="e">
        <f t="shared" si="3"/>
        <v>#DIV/0!</v>
      </c>
    </row>
    <row r="35" spans="1:8" ht="38.25">
      <c r="A35" s="8">
        <v>9</v>
      </c>
      <c r="B35" s="17" t="s">
        <v>45</v>
      </c>
      <c r="C35" s="18" t="s">
        <v>8</v>
      </c>
      <c r="D35" s="8">
        <v>30</v>
      </c>
      <c r="E35" s="8">
        <v>6</v>
      </c>
      <c r="F35" s="8">
        <v>6</v>
      </c>
      <c r="G35" s="19">
        <f t="shared" si="2"/>
        <v>20</v>
      </c>
      <c r="H35" s="26">
        <f t="shared" si="3"/>
        <v>100</v>
      </c>
    </row>
    <row r="36" spans="1:8" ht="25.5">
      <c r="A36" s="8">
        <v>10</v>
      </c>
      <c r="B36" s="17" t="s">
        <v>34</v>
      </c>
      <c r="C36" s="18" t="s">
        <v>8</v>
      </c>
      <c r="D36" s="8">
        <v>60</v>
      </c>
      <c r="E36" s="8">
        <v>50</v>
      </c>
      <c r="F36" s="8">
        <v>50</v>
      </c>
      <c r="G36" s="19">
        <f t="shared" si="2"/>
        <v>83.33333333333334</v>
      </c>
      <c r="H36" s="26">
        <f t="shared" si="3"/>
        <v>100</v>
      </c>
    </row>
    <row r="37" spans="1:8" ht="25.5">
      <c r="A37" s="8">
        <v>11</v>
      </c>
      <c r="B37" s="17" t="s">
        <v>6</v>
      </c>
      <c r="C37" s="18" t="s">
        <v>8</v>
      </c>
      <c r="D37" s="8">
        <v>200</v>
      </c>
      <c r="E37" s="8">
        <v>195.7</v>
      </c>
      <c r="F37" s="8">
        <v>195.7</v>
      </c>
      <c r="G37" s="19">
        <f t="shared" si="2"/>
        <v>97.85</v>
      </c>
      <c r="H37" s="26">
        <f t="shared" si="3"/>
        <v>100</v>
      </c>
    </row>
    <row r="38" spans="1:8" ht="38.25">
      <c r="A38" s="8">
        <v>12</v>
      </c>
      <c r="B38" s="17" t="s">
        <v>46</v>
      </c>
      <c r="C38" s="18" t="s">
        <v>8</v>
      </c>
      <c r="D38" s="8">
        <v>126</v>
      </c>
      <c r="E38" s="8">
        <v>126</v>
      </c>
      <c r="F38" s="8">
        <v>126</v>
      </c>
      <c r="G38" s="19">
        <f t="shared" si="2"/>
        <v>100</v>
      </c>
      <c r="H38" s="26">
        <f t="shared" si="3"/>
        <v>100</v>
      </c>
    </row>
    <row r="39" spans="1:8" ht="38.25">
      <c r="A39" s="8">
        <v>13</v>
      </c>
      <c r="B39" s="17" t="s">
        <v>47</v>
      </c>
      <c r="C39" s="18" t="s">
        <v>8</v>
      </c>
      <c r="D39" s="8">
        <v>240</v>
      </c>
      <c r="E39" s="8">
        <v>234.4</v>
      </c>
      <c r="F39" s="8">
        <v>234.4</v>
      </c>
      <c r="G39" s="19">
        <f t="shared" si="2"/>
        <v>97.66666666666667</v>
      </c>
      <c r="H39" s="26">
        <f t="shared" si="3"/>
        <v>100</v>
      </c>
    </row>
    <row r="40" spans="1:8" s="44" customFormat="1" ht="12.75">
      <c r="A40" s="21"/>
      <c r="B40" s="22" t="s">
        <v>5</v>
      </c>
      <c r="C40" s="23"/>
      <c r="D40" s="21">
        <f>SUM(D27:D39)</f>
        <v>6163</v>
      </c>
      <c r="E40" s="21">
        <f>SUM(E27:E39)</f>
        <v>7283.9</v>
      </c>
      <c r="F40" s="21">
        <f>SUM(F27:F39)</f>
        <v>7283.9</v>
      </c>
      <c r="G40" s="24">
        <f t="shared" si="2"/>
        <v>118.18757098815512</v>
      </c>
      <c r="H40" s="27">
        <f t="shared" si="3"/>
        <v>100</v>
      </c>
    </row>
    <row r="41" spans="1:8" s="44" customFormat="1" ht="15" customHeight="1">
      <c r="A41" s="73"/>
      <c r="B41" s="74" t="s">
        <v>52</v>
      </c>
      <c r="C41" s="75"/>
      <c r="D41" s="73">
        <f>D15+D22+D25+D40</f>
        <v>7080</v>
      </c>
      <c r="E41" s="73">
        <f>E15+E22+E25+E40</f>
        <v>8200.9</v>
      </c>
      <c r="F41" s="73">
        <f>F15+F22+F25+F40</f>
        <v>8200.9</v>
      </c>
      <c r="G41" s="72">
        <f>F41/D41*100</f>
        <v>115.8319209039548</v>
      </c>
      <c r="H41" s="72">
        <f>F41/E41*100</f>
        <v>100</v>
      </c>
    </row>
    <row r="42" spans="1:8" ht="18.75">
      <c r="A42" s="76" t="s">
        <v>53</v>
      </c>
      <c r="B42" s="77"/>
      <c r="C42" s="77"/>
      <c r="D42" s="77"/>
      <c r="E42" s="77"/>
      <c r="F42" s="77"/>
      <c r="G42" s="77"/>
      <c r="H42" s="78"/>
    </row>
    <row r="43" spans="1:8" ht="15">
      <c r="A43" s="79" t="s">
        <v>128</v>
      </c>
      <c r="B43" s="80"/>
      <c r="C43" s="80"/>
      <c r="D43" s="80"/>
      <c r="E43" s="80"/>
      <c r="F43" s="80"/>
      <c r="G43" s="80"/>
      <c r="H43" s="81"/>
    </row>
    <row r="44" spans="1:8" ht="51.75" customHeight="1">
      <c r="A44" s="49" t="s">
        <v>54</v>
      </c>
      <c r="B44" s="50"/>
      <c r="C44" s="50"/>
      <c r="D44" s="50"/>
      <c r="E44" s="50"/>
      <c r="F44" s="50"/>
      <c r="G44" s="50"/>
      <c r="H44" s="51"/>
    </row>
    <row r="45" spans="1:8" ht="27" customHeight="1">
      <c r="A45" s="8">
        <v>1</v>
      </c>
      <c r="B45" s="20" t="s">
        <v>55</v>
      </c>
      <c r="C45" s="18" t="s">
        <v>8</v>
      </c>
      <c r="D45" s="8">
        <v>200</v>
      </c>
      <c r="E45" s="8">
        <v>179.4</v>
      </c>
      <c r="F45" s="8">
        <v>115.9</v>
      </c>
      <c r="G45" s="19">
        <f>E45/D45*100</f>
        <v>89.7</v>
      </c>
      <c r="H45" s="26">
        <f>F45/E45*100</f>
        <v>64.60423634336678</v>
      </c>
    </row>
    <row r="46" spans="1:8" ht="16.5" customHeight="1">
      <c r="A46" s="21"/>
      <c r="B46" s="22" t="s">
        <v>5</v>
      </c>
      <c r="C46" s="23"/>
      <c r="D46" s="21">
        <v>200</v>
      </c>
      <c r="E46" s="21">
        <v>179.4</v>
      </c>
      <c r="F46" s="21">
        <v>115.9</v>
      </c>
      <c r="G46" s="24">
        <f>E46/D46*100</f>
        <v>89.7</v>
      </c>
      <c r="H46" s="27">
        <f>F46/E46*100</f>
        <v>64.60423634336678</v>
      </c>
    </row>
    <row r="47" spans="1:8" ht="32.25" customHeight="1">
      <c r="A47" s="49" t="s">
        <v>56</v>
      </c>
      <c r="B47" s="50"/>
      <c r="C47" s="50"/>
      <c r="D47" s="50"/>
      <c r="E47" s="50"/>
      <c r="F47" s="50"/>
      <c r="G47" s="50"/>
      <c r="H47" s="51"/>
    </row>
    <row r="48" spans="1:8" ht="87.75" customHeight="1">
      <c r="A48" s="8">
        <v>1</v>
      </c>
      <c r="B48" s="20" t="s">
        <v>57</v>
      </c>
      <c r="C48" s="18" t="s">
        <v>8</v>
      </c>
      <c r="D48" s="8">
        <v>100</v>
      </c>
      <c r="E48" s="8">
        <v>100</v>
      </c>
      <c r="F48" s="8">
        <v>100</v>
      </c>
      <c r="G48" s="19">
        <f>E48/D48*100</f>
        <v>100</v>
      </c>
      <c r="H48" s="19">
        <f aca="true" t="shared" si="4" ref="G48:H50">G48/E48*100</f>
        <v>100</v>
      </c>
    </row>
    <row r="49" spans="1:8" ht="72" customHeight="1">
      <c r="A49" s="8">
        <v>2</v>
      </c>
      <c r="B49" s="20" t="s">
        <v>58</v>
      </c>
      <c r="C49" s="18" t="s">
        <v>8</v>
      </c>
      <c r="D49" s="8">
        <v>22</v>
      </c>
      <c r="E49" s="8">
        <v>22</v>
      </c>
      <c r="F49" s="8">
        <v>22</v>
      </c>
      <c r="G49" s="19">
        <f t="shared" si="4"/>
        <v>100</v>
      </c>
      <c r="H49" s="19">
        <f>F49/E49*100</f>
        <v>100</v>
      </c>
    </row>
    <row r="50" spans="1:8" ht="57.75" customHeight="1">
      <c r="A50" s="8">
        <v>3</v>
      </c>
      <c r="B50" s="20" t="s">
        <v>59</v>
      </c>
      <c r="C50" s="18" t="s">
        <v>8</v>
      </c>
      <c r="D50" s="8">
        <v>8</v>
      </c>
      <c r="E50" s="8">
        <v>8</v>
      </c>
      <c r="F50" s="8">
        <v>2.9</v>
      </c>
      <c r="G50" s="19">
        <f t="shared" si="4"/>
        <v>36.25</v>
      </c>
      <c r="H50" s="19">
        <f>F50/E50*100</f>
        <v>36.25</v>
      </c>
    </row>
    <row r="51" spans="1:8" ht="16.5" customHeight="1">
      <c r="A51" s="21"/>
      <c r="B51" s="22" t="s">
        <v>5</v>
      </c>
      <c r="C51" s="23"/>
      <c r="D51" s="21">
        <f>D48+D49+D50</f>
        <v>130</v>
      </c>
      <c r="E51" s="21">
        <f>E48+E49+E50</f>
        <v>130</v>
      </c>
      <c r="F51" s="21">
        <f>F48+F49+F50</f>
        <v>124.9</v>
      </c>
      <c r="G51" s="24">
        <f>F51/D51*100</f>
        <v>96.07692307692308</v>
      </c>
      <c r="H51" s="24">
        <f>F51/E51*100</f>
        <v>96.07692307692308</v>
      </c>
    </row>
    <row r="52" spans="1:8" ht="16.5" customHeight="1">
      <c r="A52" s="79" t="s">
        <v>129</v>
      </c>
      <c r="B52" s="94"/>
      <c r="C52" s="94"/>
      <c r="D52" s="94"/>
      <c r="E52" s="94"/>
      <c r="F52" s="94"/>
      <c r="G52" s="94"/>
      <c r="H52" s="95"/>
    </row>
    <row r="53" spans="1:8" ht="50.25" customHeight="1">
      <c r="A53" s="49" t="s">
        <v>54</v>
      </c>
      <c r="B53" s="50"/>
      <c r="C53" s="50"/>
      <c r="D53" s="50"/>
      <c r="E53" s="50"/>
      <c r="F53" s="50"/>
      <c r="G53" s="50"/>
      <c r="H53" s="51"/>
    </row>
    <row r="54" spans="1:8" ht="50.25" customHeight="1">
      <c r="A54" s="31">
        <v>1</v>
      </c>
      <c r="B54" s="20" t="s">
        <v>60</v>
      </c>
      <c r="C54" s="18" t="s">
        <v>27</v>
      </c>
      <c r="D54" s="31">
        <v>630</v>
      </c>
      <c r="E54" s="31">
        <v>0</v>
      </c>
      <c r="F54" s="31">
        <v>0</v>
      </c>
      <c r="G54" s="37">
        <f>F54/D54*100</f>
        <v>0</v>
      </c>
      <c r="H54" s="37" t="e">
        <f>F54/E54*100</f>
        <v>#DIV/0!</v>
      </c>
    </row>
    <row r="55" spans="1:8" ht="39" customHeight="1">
      <c r="A55" s="32">
        <v>2</v>
      </c>
      <c r="B55" s="20" t="s">
        <v>61</v>
      </c>
      <c r="C55" s="18" t="s">
        <v>27</v>
      </c>
      <c r="D55" s="32">
        <v>410</v>
      </c>
      <c r="E55" s="31">
        <v>0</v>
      </c>
      <c r="F55" s="31">
        <v>0</v>
      </c>
      <c r="G55" s="37">
        <f>F55/D55*100</f>
        <v>0</v>
      </c>
      <c r="H55" s="37" t="e">
        <f>F55/E55*100</f>
        <v>#DIV/0!</v>
      </c>
    </row>
    <row r="56" spans="1:8" ht="38.25" customHeight="1">
      <c r="A56" s="8">
        <v>3</v>
      </c>
      <c r="B56" s="20" t="s">
        <v>62</v>
      </c>
      <c r="C56" s="18" t="s">
        <v>27</v>
      </c>
      <c r="D56" s="8">
        <v>348</v>
      </c>
      <c r="E56" s="31">
        <v>405.2</v>
      </c>
      <c r="F56" s="31">
        <v>405.2</v>
      </c>
      <c r="G56" s="37">
        <f>F56/D56*100</f>
        <v>116.43678160919539</v>
      </c>
      <c r="H56" s="37">
        <f>F56/E56*100</f>
        <v>100</v>
      </c>
    </row>
    <row r="57" spans="1:8" ht="38.25" customHeight="1" hidden="1">
      <c r="A57" s="8"/>
      <c r="B57" s="20"/>
      <c r="C57" s="18"/>
      <c r="D57" s="8"/>
      <c r="E57" s="8"/>
      <c r="F57" s="8"/>
      <c r="G57" s="19"/>
      <c r="H57" s="19"/>
    </row>
    <row r="58" spans="1:8" ht="12.75">
      <c r="A58" s="36"/>
      <c r="B58" s="22" t="s">
        <v>5</v>
      </c>
      <c r="C58" s="8"/>
      <c r="D58" s="21">
        <f>D54+D55+D56</f>
        <v>1388</v>
      </c>
      <c r="E58" s="21">
        <f>E54+E55+E56</f>
        <v>405.2</v>
      </c>
      <c r="F58" s="21">
        <f>F54+F55+F56</f>
        <v>405.2</v>
      </c>
      <c r="G58" s="24">
        <f>F58/D58*100</f>
        <v>29.193083573487034</v>
      </c>
      <c r="H58" s="24">
        <f>F58/E58*100</f>
        <v>100</v>
      </c>
    </row>
    <row r="59" spans="1:8" ht="32.25" customHeight="1">
      <c r="A59" s="49" t="s">
        <v>135</v>
      </c>
      <c r="B59" s="50"/>
      <c r="C59" s="50"/>
      <c r="D59" s="50"/>
      <c r="E59" s="50"/>
      <c r="F59" s="50"/>
      <c r="G59" s="50"/>
      <c r="H59" s="51"/>
    </row>
    <row r="60" spans="1:8" ht="25.5">
      <c r="A60" s="36"/>
      <c r="B60" s="22"/>
      <c r="C60" s="18" t="s">
        <v>27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</row>
    <row r="61" spans="1:8" ht="15">
      <c r="A61" s="49" t="s">
        <v>136</v>
      </c>
      <c r="B61" s="50"/>
      <c r="C61" s="50"/>
      <c r="D61" s="50"/>
      <c r="E61" s="50"/>
      <c r="F61" s="50"/>
      <c r="G61" s="50"/>
      <c r="H61" s="51"/>
    </row>
    <row r="62" spans="1:8" ht="25.5">
      <c r="A62" s="36">
        <v>1</v>
      </c>
      <c r="B62" s="20" t="s">
        <v>137</v>
      </c>
      <c r="C62" s="18" t="s">
        <v>27</v>
      </c>
      <c r="D62" s="8">
        <v>538.9</v>
      </c>
      <c r="E62" s="8">
        <v>313.9</v>
      </c>
      <c r="F62" s="8">
        <v>313.9</v>
      </c>
      <c r="G62" s="19">
        <f>F62/E62*100</f>
        <v>100</v>
      </c>
      <c r="H62" s="19">
        <f>F62/E62*100</f>
        <v>100</v>
      </c>
    </row>
    <row r="63" spans="1:8" ht="12.75">
      <c r="A63" s="36"/>
      <c r="B63" s="22" t="s">
        <v>5</v>
      </c>
      <c r="C63" s="8"/>
      <c r="D63" s="21">
        <f>D60+D61+D62</f>
        <v>538.9</v>
      </c>
      <c r="E63" s="21">
        <f>E60+E61+E62</f>
        <v>313.9</v>
      </c>
      <c r="F63" s="21">
        <f>F60+F61+F62</f>
        <v>313.9</v>
      </c>
      <c r="G63" s="24">
        <f>F63/E63*100</f>
        <v>100</v>
      </c>
      <c r="H63" s="24">
        <f>G63</f>
        <v>100</v>
      </c>
    </row>
    <row r="64" spans="1:8" ht="20.25" customHeight="1">
      <c r="A64" s="79" t="s">
        <v>130</v>
      </c>
      <c r="B64" s="80"/>
      <c r="C64" s="80"/>
      <c r="D64" s="80"/>
      <c r="E64" s="80"/>
      <c r="F64" s="80"/>
      <c r="G64" s="80"/>
      <c r="H64" s="81"/>
    </row>
    <row r="65" spans="1:8" ht="36.75" customHeight="1">
      <c r="A65" s="63" t="s">
        <v>63</v>
      </c>
      <c r="B65" s="64"/>
      <c r="C65" s="64"/>
      <c r="D65" s="64"/>
      <c r="E65" s="64"/>
      <c r="F65" s="64"/>
      <c r="G65" s="64"/>
      <c r="H65" s="65"/>
    </row>
    <row r="66" spans="1:8" ht="40.5" customHeight="1">
      <c r="A66" s="36">
        <v>1</v>
      </c>
      <c r="B66" s="20" t="s">
        <v>79</v>
      </c>
      <c r="C66" s="18" t="s">
        <v>27</v>
      </c>
      <c r="D66" s="8">
        <v>100</v>
      </c>
      <c r="E66" s="8">
        <v>100</v>
      </c>
      <c r="F66" s="8">
        <v>100</v>
      </c>
      <c r="G66" s="33">
        <f>F66/D66*100</f>
        <v>100</v>
      </c>
      <c r="H66" s="19">
        <f>F66/E66*100</f>
        <v>100</v>
      </c>
    </row>
    <row r="67" spans="1:8" ht="52.5" customHeight="1">
      <c r="A67" s="36">
        <v>2</v>
      </c>
      <c r="B67" s="20" t="s">
        <v>80</v>
      </c>
      <c r="C67" s="18" t="s">
        <v>27</v>
      </c>
      <c r="D67" s="8">
        <v>65</v>
      </c>
      <c r="E67" s="8">
        <v>65</v>
      </c>
      <c r="F67" s="8">
        <v>65</v>
      </c>
      <c r="G67" s="19">
        <f>F67/D67*100</f>
        <v>100</v>
      </c>
      <c r="H67" s="19">
        <f>F67/E67*100</f>
        <v>100</v>
      </c>
    </row>
    <row r="68" spans="1:8" ht="56.25" customHeight="1">
      <c r="A68" s="36">
        <v>3</v>
      </c>
      <c r="B68" s="20" t="s">
        <v>81</v>
      </c>
      <c r="C68" s="18" t="s">
        <v>27</v>
      </c>
      <c r="D68" s="8">
        <v>10</v>
      </c>
      <c r="E68" s="8">
        <v>10</v>
      </c>
      <c r="F68" s="8">
        <v>10</v>
      </c>
      <c r="G68" s="33">
        <f>F68/D68*100</f>
        <v>100</v>
      </c>
      <c r="H68" s="19">
        <f>F68/E68*100</f>
        <v>100</v>
      </c>
    </row>
    <row r="69" spans="1:9" ht="12.75">
      <c r="A69" s="36"/>
      <c r="B69" s="22" t="s">
        <v>5</v>
      </c>
      <c r="C69" s="8"/>
      <c r="D69" s="21">
        <f>D66+D67+D68</f>
        <v>175</v>
      </c>
      <c r="E69" s="21">
        <f>E66+E67+E68</f>
        <v>175</v>
      </c>
      <c r="F69" s="21">
        <f>F66+F67+F68</f>
        <v>175</v>
      </c>
      <c r="G69" s="24">
        <f>F69/E69*100</f>
        <v>100</v>
      </c>
      <c r="H69" s="24">
        <f>G69</f>
        <v>100</v>
      </c>
      <c r="I69" s="34"/>
    </row>
    <row r="70" spans="1:8" ht="23.25" customHeight="1">
      <c r="A70" s="96" t="s">
        <v>9</v>
      </c>
      <c r="B70" s="97"/>
      <c r="C70" s="97"/>
      <c r="D70" s="97"/>
      <c r="E70" s="97"/>
      <c r="F70" s="97"/>
      <c r="G70" s="97"/>
      <c r="H70" s="98"/>
    </row>
    <row r="71" spans="1:8" ht="15">
      <c r="A71" s="60" t="s">
        <v>64</v>
      </c>
      <c r="B71" s="61"/>
      <c r="C71" s="61"/>
      <c r="D71" s="61"/>
      <c r="E71" s="61"/>
      <c r="F71" s="61"/>
      <c r="G71" s="61"/>
      <c r="H71" s="62"/>
    </row>
    <row r="72" spans="1:8" ht="38.25">
      <c r="A72" s="8">
        <v>1</v>
      </c>
      <c r="B72" s="20" t="s">
        <v>65</v>
      </c>
      <c r="C72" s="18" t="s">
        <v>8</v>
      </c>
      <c r="D72" s="8">
        <v>45</v>
      </c>
      <c r="E72" s="8">
        <v>45</v>
      </c>
      <c r="F72" s="8">
        <v>0</v>
      </c>
      <c r="G72" s="8">
        <v>0</v>
      </c>
      <c r="H72" s="8">
        <v>0</v>
      </c>
    </row>
    <row r="73" spans="1:8" ht="38.25">
      <c r="A73" s="8">
        <f>A72+1</f>
        <v>2</v>
      </c>
      <c r="B73" s="20" t="s">
        <v>66</v>
      </c>
      <c r="C73" s="18" t="s">
        <v>8</v>
      </c>
      <c r="D73" s="8">
        <v>30</v>
      </c>
      <c r="E73" s="8">
        <v>30</v>
      </c>
      <c r="F73" s="8">
        <v>27.2</v>
      </c>
      <c r="G73" s="19">
        <f aca="true" t="shared" si="5" ref="G73:G82">F73/D73*100</f>
        <v>90.66666666666666</v>
      </c>
      <c r="H73" s="19">
        <f aca="true" t="shared" si="6" ref="H73:H78">F73/E73*100</f>
        <v>90.66666666666666</v>
      </c>
    </row>
    <row r="74" spans="1:9" ht="25.5">
      <c r="A74" s="8">
        <f aca="true" t="shared" si="7" ref="A74:A81">A73+1</f>
        <v>3</v>
      </c>
      <c r="B74" s="20" t="s">
        <v>67</v>
      </c>
      <c r="C74" s="18" t="s">
        <v>8</v>
      </c>
      <c r="D74" s="8">
        <v>3</v>
      </c>
      <c r="E74" s="8">
        <v>3</v>
      </c>
      <c r="F74" s="8">
        <v>2</v>
      </c>
      <c r="G74" s="19">
        <f t="shared" si="5"/>
        <v>66.66666666666666</v>
      </c>
      <c r="H74" s="19">
        <f t="shared" si="6"/>
        <v>66.66666666666666</v>
      </c>
      <c r="I74" s="34"/>
    </row>
    <row r="75" spans="1:8" ht="25.5">
      <c r="A75" s="8">
        <f t="shared" si="7"/>
        <v>4</v>
      </c>
      <c r="B75" s="20" t="s">
        <v>68</v>
      </c>
      <c r="C75" s="18" t="s">
        <v>8</v>
      </c>
      <c r="D75" s="8">
        <v>7</v>
      </c>
      <c r="E75" s="8">
        <v>7</v>
      </c>
      <c r="F75" s="33">
        <v>0.75</v>
      </c>
      <c r="G75" s="19">
        <f t="shared" si="5"/>
        <v>10.714285714285714</v>
      </c>
      <c r="H75" s="19">
        <f t="shared" si="6"/>
        <v>10.714285714285714</v>
      </c>
    </row>
    <row r="76" spans="1:8" ht="38.25">
      <c r="A76" s="8">
        <f t="shared" si="7"/>
        <v>5</v>
      </c>
      <c r="B76" s="20" t="s">
        <v>69</v>
      </c>
      <c r="C76" s="18" t="s">
        <v>8</v>
      </c>
      <c r="D76" s="8">
        <v>10</v>
      </c>
      <c r="E76" s="8">
        <v>10</v>
      </c>
      <c r="F76" s="8">
        <v>16.5</v>
      </c>
      <c r="G76" s="19">
        <f t="shared" si="5"/>
        <v>165</v>
      </c>
      <c r="H76" s="19">
        <f t="shared" si="6"/>
        <v>165</v>
      </c>
    </row>
    <row r="77" spans="1:8" ht="25.5">
      <c r="A77" s="8">
        <f t="shared" si="7"/>
        <v>6</v>
      </c>
      <c r="B77" s="28" t="s">
        <v>70</v>
      </c>
      <c r="C77" s="18" t="s">
        <v>8</v>
      </c>
      <c r="D77" s="8">
        <v>3</v>
      </c>
      <c r="E77" s="8">
        <v>3</v>
      </c>
      <c r="F77" s="8">
        <v>0</v>
      </c>
      <c r="G77" s="8">
        <f t="shared" si="5"/>
        <v>0</v>
      </c>
      <c r="H77" s="8">
        <f t="shared" si="6"/>
        <v>0</v>
      </c>
    </row>
    <row r="78" spans="1:8" ht="25.5">
      <c r="A78" s="8">
        <f t="shared" si="7"/>
        <v>7</v>
      </c>
      <c r="B78" s="20" t="s">
        <v>71</v>
      </c>
      <c r="C78" s="18" t="s">
        <v>8</v>
      </c>
      <c r="D78" s="8">
        <v>4</v>
      </c>
      <c r="E78" s="8">
        <v>4</v>
      </c>
      <c r="F78" s="8">
        <v>2</v>
      </c>
      <c r="G78" s="8">
        <f t="shared" si="5"/>
        <v>50</v>
      </c>
      <c r="H78" s="8">
        <f t="shared" si="6"/>
        <v>50</v>
      </c>
    </row>
    <row r="79" spans="1:8" ht="114.75">
      <c r="A79" s="8">
        <f t="shared" si="7"/>
        <v>8</v>
      </c>
      <c r="B79" s="20" t="s">
        <v>72</v>
      </c>
      <c r="C79" s="18" t="s">
        <v>8</v>
      </c>
      <c r="D79" s="8">
        <v>2</v>
      </c>
      <c r="E79" s="8">
        <v>2</v>
      </c>
      <c r="F79" s="8">
        <v>2</v>
      </c>
      <c r="G79" s="8">
        <v>0</v>
      </c>
      <c r="H79" s="8">
        <v>0</v>
      </c>
    </row>
    <row r="80" spans="1:8" ht="51">
      <c r="A80" s="8">
        <f t="shared" si="7"/>
        <v>9</v>
      </c>
      <c r="B80" s="20" t="s">
        <v>73</v>
      </c>
      <c r="C80" s="18" t="s">
        <v>8</v>
      </c>
      <c r="D80" s="8">
        <v>38</v>
      </c>
      <c r="E80" s="8">
        <v>38</v>
      </c>
      <c r="F80" s="8">
        <v>85.1</v>
      </c>
      <c r="G80" s="19">
        <f t="shared" si="5"/>
        <v>223.94736842105263</v>
      </c>
      <c r="H80" s="19">
        <f>F80/E80*100</f>
        <v>223.94736842105263</v>
      </c>
    </row>
    <row r="81" spans="1:8" ht="25.5">
      <c r="A81" s="8">
        <f t="shared" si="7"/>
        <v>10</v>
      </c>
      <c r="B81" s="20" t="s">
        <v>74</v>
      </c>
      <c r="C81" s="18" t="s">
        <v>8</v>
      </c>
      <c r="D81" s="8">
        <v>1000</v>
      </c>
      <c r="E81" s="8">
        <v>637.3</v>
      </c>
      <c r="F81" s="8">
        <v>643.4</v>
      </c>
      <c r="G81" s="8">
        <v>0</v>
      </c>
      <c r="H81" s="8">
        <v>0</v>
      </c>
    </row>
    <row r="82" spans="1:8" s="44" customFormat="1" ht="12.75">
      <c r="A82" s="21"/>
      <c r="B82" s="22" t="s">
        <v>5</v>
      </c>
      <c r="C82" s="21"/>
      <c r="D82" s="21">
        <f>SUM(D72:D81)</f>
        <v>1142</v>
      </c>
      <c r="E82" s="21">
        <f>SUM(E72:E81)</f>
        <v>779.3</v>
      </c>
      <c r="F82" s="24">
        <f>SUM(F72:F81)</f>
        <v>778.95</v>
      </c>
      <c r="G82" s="24">
        <f t="shared" si="5"/>
        <v>68.2092819614711</v>
      </c>
      <c r="H82" s="24">
        <f>F82/E82*100</f>
        <v>99.95508789939691</v>
      </c>
    </row>
    <row r="83" spans="1:9" ht="20.25" customHeight="1">
      <c r="A83" s="60" t="s">
        <v>10</v>
      </c>
      <c r="B83" s="61"/>
      <c r="C83" s="61"/>
      <c r="D83" s="61"/>
      <c r="E83" s="61"/>
      <c r="F83" s="61"/>
      <c r="G83" s="61"/>
      <c r="H83" s="62"/>
      <c r="I83" s="34"/>
    </row>
    <row r="84" spans="1:8" ht="25.5">
      <c r="A84" s="8">
        <v>1</v>
      </c>
      <c r="B84" s="20" t="s">
        <v>14</v>
      </c>
      <c r="C84" s="18" t="s">
        <v>8</v>
      </c>
      <c r="D84" s="8">
        <v>1</v>
      </c>
      <c r="E84" s="8">
        <v>1</v>
      </c>
      <c r="F84" s="8">
        <v>1</v>
      </c>
      <c r="G84" s="8">
        <f>F84/D84*100</f>
        <v>100</v>
      </c>
      <c r="H84" s="8">
        <f>F84/E84*100</f>
        <v>100</v>
      </c>
    </row>
    <row r="85" spans="1:8" ht="25.5">
      <c r="A85" s="8">
        <f>A84+1</f>
        <v>2</v>
      </c>
      <c r="B85" s="20" t="s">
        <v>15</v>
      </c>
      <c r="C85" s="18" t="s">
        <v>8</v>
      </c>
      <c r="D85" s="8">
        <v>5.5</v>
      </c>
      <c r="E85" s="8">
        <v>5.5</v>
      </c>
      <c r="F85" s="8">
        <v>5.5</v>
      </c>
      <c r="G85" s="8">
        <f aca="true" t="shared" si="8" ref="G85:G99">F85/D85*100</f>
        <v>100</v>
      </c>
      <c r="H85" s="8">
        <f>F85/E85*100</f>
        <v>100</v>
      </c>
    </row>
    <row r="86" spans="1:8" ht="38.25">
      <c r="A86" s="8">
        <f aca="true" t="shared" si="9" ref="A86:A97">A85+1</f>
        <v>3</v>
      </c>
      <c r="B86" s="29" t="s">
        <v>16</v>
      </c>
      <c r="C86" s="18" t="s">
        <v>8</v>
      </c>
      <c r="D86" s="8">
        <v>5</v>
      </c>
      <c r="E86" s="8">
        <v>5</v>
      </c>
      <c r="F86" s="8">
        <v>5</v>
      </c>
      <c r="G86" s="8">
        <f t="shared" si="8"/>
        <v>100</v>
      </c>
      <c r="H86" s="33">
        <f>F86/E86*100</f>
        <v>100</v>
      </c>
    </row>
    <row r="87" spans="1:8" ht="33.75" customHeight="1">
      <c r="A87" s="8">
        <f t="shared" si="9"/>
        <v>4</v>
      </c>
      <c r="B87" s="20" t="s">
        <v>75</v>
      </c>
      <c r="C87" s="18" t="s">
        <v>8</v>
      </c>
      <c r="D87" s="8">
        <v>10</v>
      </c>
      <c r="E87" s="8">
        <v>10</v>
      </c>
      <c r="F87" s="8">
        <v>9.3</v>
      </c>
      <c r="G87" s="19">
        <f t="shared" si="8"/>
        <v>93</v>
      </c>
      <c r="H87" s="8">
        <f>F87/E87*100</f>
        <v>93</v>
      </c>
    </row>
    <row r="88" spans="1:8" ht="38.25">
      <c r="A88" s="8">
        <f t="shared" si="9"/>
        <v>5</v>
      </c>
      <c r="B88" s="20" t="s">
        <v>26</v>
      </c>
      <c r="C88" s="18" t="s">
        <v>8</v>
      </c>
      <c r="D88" s="8">
        <v>1.5</v>
      </c>
      <c r="E88" s="8">
        <v>1.5</v>
      </c>
      <c r="F88" s="8">
        <v>1.5</v>
      </c>
      <c r="G88" s="8">
        <f t="shared" si="8"/>
        <v>100</v>
      </c>
      <c r="H88" s="8">
        <v>0</v>
      </c>
    </row>
    <row r="89" spans="1:8" ht="38.25">
      <c r="A89" s="8">
        <f t="shared" si="9"/>
        <v>6</v>
      </c>
      <c r="B89" s="30" t="s">
        <v>17</v>
      </c>
      <c r="C89" s="18" t="s">
        <v>8</v>
      </c>
      <c r="D89" s="8">
        <v>4.5</v>
      </c>
      <c r="E89" s="8">
        <v>4.5</v>
      </c>
      <c r="F89" s="8">
        <v>0</v>
      </c>
      <c r="G89" s="8">
        <f t="shared" si="8"/>
        <v>0</v>
      </c>
      <c r="H89" s="8">
        <v>0</v>
      </c>
    </row>
    <row r="90" spans="1:8" ht="81" customHeight="1">
      <c r="A90" s="8">
        <f t="shared" si="9"/>
        <v>7</v>
      </c>
      <c r="B90" s="20" t="s">
        <v>18</v>
      </c>
      <c r="C90" s="18" t="s">
        <v>8</v>
      </c>
      <c r="D90" s="8">
        <v>6</v>
      </c>
      <c r="E90" s="8">
        <v>6</v>
      </c>
      <c r="F90" s="8">
        <v>4.9</v>
      </c>
      <c r="G90" s="19">
        <f t="shared" si="8"/>
        <v>81.66666666666667</v>
      </c>
      <c r="H90" s="19">
        <f>F90/E90*100</f>
        <v>81.66666666666667</v>
      </c>
    </row>
    <row r="91" spans="1:8" ht="51">
      <c r="A91" s="8">
        <f t="shared" si="9"/>
        <v>8</v>
      </c>
      <c r="B91" s="20" t="s">
        <v>76</v>
      </c>
      <c r="C91" s="18" t="s">
        <v>8</v>
      </c>
      <c r="D91" s="8">
        <v>13</v>
      </c>
      <c r="E91" s="8">
        <v>13</v>
      </c>
      <c r="F91" s="8">
        <v>13</v>
      </c>
      <c r="G91" s="33">
        <f t="shared" si="8"/>
        <v>100</v>
      </c>
      <c r="H91" s="33">
        <f>F91/E91*100</f>
        <v>100</v>
      </c>
    </row>
    <row r="92" spans="1:8" ht="42" customHeight="1">
      <c r="A92" s="8">
        <f t="shared" si="9"/>
        <v>9</v>
      </c>
      <c r="B92" s="20" t="s">
        <v>19</v>
      </c>
      <c r="C92" s="18" t="s">
        <v>8</v>
      </c>
      <c r="D92" s="8">
        <v>6</v>
      </c>
      <c r="E92" s="8">
        <v>6</v>
      </c>
      <c r="F92" s="8">
        <v>5.7</v>
      </c>
      <c r="G92" s="19">
        <f t="shared" si="8"/>
        <v>95</v>
      </c>
      <c r="H92" s="19">
        <f>F92/E92*100</f>
        <v>95</v>
      </c>
    </row>
    <row r="93" spans="1:8" ht="25.5">
      <c r="A93" s="8">
        <f t="shared" si="9"/>
        <v>10</v>
      </c>
      <c r="B93" s="20" t="s">
        <v>20</v>
      </c>
      <c r="C93" s="18" t="s">
        <v>8</v>
      </c>
      <c r="D93" s="8">
        <v>9</v>
      </c>
      <c r="E93" s="8">
        <v>9</v>
      </c>
      <c r="F93" s="8">
        <v>9</v>
      </c>
      <c r="G93" s="19">
        <f t="shared" si="8"/>
        <v>100</v>
      </c>
      <c r="H93" s="19">
        <f aca="true" t="shared" si="10" ref="H93:H99">F93/E93*100</f>
        <v>100</v>
      </c>
    </row>
    <row r="94" spans="1:8" ht="25.5">
      <c r="A94" s="8">
        <f t="shared" si="9"/>
        <v>11</v>
      </c>
      <c r="B94" s="29" t="s">
        <v>21</v>
      </c>
      <c r="C94" s="18" t="s">
        <v>8</v>
      </c>
      <c r="D94" s="8">
        <v>10</v>
      </c>
      <c r="E94" s="8">
        <v>10</v>
      </c>
      <c r="F94" s="8">
        <v>10</v>
      </c>
      <c r="G94" s="8">
        <f t="shared" si="8"/>
        <v>100</v>
      </c>
      <c r="H94" s="8">
        <f t="shared" si="10"/>
        <v>100</v>
      </c>
    </row>
    <row r="95" spans="1:8" ht="25.5">
      <c r="A95" s="8">
        <f t="shared" si="9"/>
        <v>12</v>
      </c>
      <c r="B95" s="20" t="s">
        <v>22</v>
      </c>
      <c r="C95" s="18" t="s">
        <v>8</v>
      </c>
      <c r="D95" s="8">
        <v>5</v>
      </c>
      <c r="E95" s="8">
        <v>5</v>
      </c>
      <c r="F95" s="8">
        <v>4.3</v>
      </c>
      <c r="G95" s="19">
        <f t="shared" si="8"/>
        <v>86</v>
      </c>
      <c r="H95" s="19">
        <f t="shared" si="10"/>
        <v>86</v>
      </c>
    </row>
    <row r="96" spans="1:8" ht="25.5">
      <c r="A96" s="8">
        <f t="shared" si="9"/>
        <v>13</v>
      </c>
      <c r="B96" s="20" t="s">
        <v>23</v>
      </c>
      <c r="C96" s="18" t="s">
        <v>8</v>
      </c>
      <c r="D96" s="8">
        <v>3</v>
      </c>
      <c r="E96" s="8">
        <v>3</v>
      </c>
      <c r="F96" s="8">
        <v>3.3</v>
      </c>
      <c r="G96" s="19">
        <f t="shared" si="8"/>
        <v>109.99999999999999</v>
      </c>
      <c r="H96" s="19">
        <f t="shared" si="10"/>
        <v>109.99999999999999</v>
      </c>
    </row>
    <row r="97" spans="1:8" ht="25.5">
      <c r="A97" s="8">
        <f t="shared" si="9"/>
        <v>14</v>
      </c>
      <c r="B97" s="20" t="s">
        <v>77</v>
      </c>
      <c r="C97" s="18" t="s">
        <v>8</v>
      </c>
      <c r="D97" s="8">
        <v>2</v>
      </c>
      <c r="E97" s="8">
        <v>2</v>
      </c>
      <c r="F97" s="8">
        <v>3.2</v>
      </c>
      <c r="G97" s="8">
        <f t="shared" si="8"/>
        <v>160</v>
      </c>
      <c r="H97" s="8">
        <f t="shared" si="10"/>
        <v>160</v>
      </c>
    </row>
    <row r="98" spans="1:8" ht="51">
      <c r="A98" s="8">
        <v>15</v>
      </c>
      <c r="B98" s="20" t="s">
        <v>24</v>
      </c>
      <c r="C98" s="18" t="s">
        <v>8</v>
      </c>
      <c r="D98" s="8">
        <v>1.5</v>
      </c>
      <c r="E98" s="8">
        <v>1.5</v>
      </c>
      <c r="F98" s="8">
        <v>2</v>
      </c>
      <c r="G98" s="19">
        <f t="shared" si="8"/>
        <v>133.33333333333331</v>
      </c>
      <c r="H98" s="19">
        <f t="shared" si="10"/>
        <v>133.33333333333331</v>
      </c>
    </row>
    <row r="99" spans="1:8" ht="25.5">
      <c r="A99" s="8">
        <v>16</v>
      </c>
      <c r="B99" s="20" t="s">
        <v>78</v>
      </c>
      <c r="C99" s="18" t="s">
        <v>8</v>
      </c>
      <c r="D99" s="8">
        <v>6</v>
      </c>
      <c r="E99" s="8">
        <v>6</v>
      </c>
      <c r="F99" s="8">
        <v>5</v>
      </c>
      <c r="G99" s="19">
        <f t="shared" si="8"/>
        <v>83.33333333333334</v>
      </c>
      <c r="H99" s="19">
        <f t="shared" si="10"/>
        <v>83.33333333333334</v>
      </c>
    </row>
    <row r="100" spans="1:8" ht="25.5">
      <c r="A100" s="8">
        <v>16</v>
      </c>
      <c r="B100" s="29" t="s">
        <v>25</v>
      </c>
      <c r="C100" s="18" t="s">
        <v>8</v>
      </c>
      <c r="D100" s="8">
        <v>5</v>
      </c>
      <c r="E100" s="8">
        <v>5</v>
      </c>
      <c r="F100" s="8">
        <v>5</v>
      </c>
      <c r="G100" s="8">
        <v>0</v>
      </c>
      <c r="H100" s="8">
        <v>0</v>
      </c>
    </row>
    <row r="101" spans="1:8" s="44" customFormat="1" ht="12.75">
      <c r="A101" s="21"/>
      <c r="B101" s="22" t="s">
        <v>5</v>
      </c>
      <c r="C101" s="21"/>
      <c r="D101" s="21">
        <f>D84+D85+D86+D87+D88+D89+D90+D91+D92+D93+D94+D95+D96+D97+D98+D100+D99</f>
        <v>94</v>
      </c>
      <c r="E101" s="21">
        <f>E84+E85+E86+E87+E88+E89+E90+E91+E92+E93+E94+E95+E96+E97+E98+E100+E99</f>
        <v>94</v>
      </c>
      <c r="F101" s="90">
        <f>F84+F85+F86+F87+F88+F89+F90+F91+F92+F93+F94+F95+F96+F97+F98+F100+F99</f>
        <v>87.7</v>
      </c>
      <c r="G101" s="24">
        <f>F101/D101*100</f>
        <v>93.29787234042554</v>
      </c>
      <c r="H101" s="24">
        <f>F101/E101*100</f>
        <v>93.29787234042554</v>
      </c>
    </row>
    <row r="102" spans="1:8" s="44" customFormat="1" ht="15">
      <c r="A102" s="60" t="s">
        <v>140</v>
      </c>
      <c r="B102" s="61"/>
      <c r="C102" s="61"/>
      <c r="D102" s="61"/>
      <c r="E102" s="61"/>
      <c r="F102" s="61"/>
      <c r="G102" s="61"/>
      <c r="H102" s="62"/>
    </row>
    <row r="103" spans="1:8" s="44" customFormat="1" ht="25.5">
      <c r="A103" s="8">
        <v>1</v>
      </c>
      <c r="B103" s="20" t="s">
        <v>141</v>
      </c>
      <c r="C103" s="18" t="s">
        <v>8</v>
      </c>
      <c r="D103" s="8">
        <v>68.1</v>
      </c>
      <c r="E103" s="8">
        <v>0</v>
      </c>
      <c r="F103" s="8">
        <v>0</v>
      </c>
      <c r="G103" s="19">
        <v>0</v>
      </c>
      <c r="H103" s="19">
        <v>0</v>
      </c>
    </row>
    <row r="104" spans="1:8" s="44" customFormat="1" ht="12.75">
      <c r="A104" s="21"/>
      <c r="B104" s="22" t="s">
        <v>5</v>
      </c>
      <c r="C104" s="21"/>
      <c r="D104" s="21">
        <v>68.1</v>
      </c>
      <c r="E104" s="21">
        <v>0</v>
      </c>
      <c r="F104" s="21">
        <v>0</v>
      </c>
      <c r="G104" s="24">
        <f>F104/D104*100</f>
        <v>0</v>
      </c>
      <c r="H104" s="24" t="e">
        <f>F104/E104*100</f>
        <v>#DIV/0!</v>
      </c>
    </row>
    <row r="105" spans="1:8" s="44" customFormat="1" ht="21" customHeight="1">
      <c r="A105" s="79" t="s">
        <v>131</v>
      </c>
      <c r="B105" s="80"/>
      <c r="C105" s="80"/>
      <c r="D105" s="80"/>
      <c r="E105" s="80"/>
      <c r="F105" s="80"/>
      <c r="G105" s="80"/>
      <c r="H105" s="81"/>
    </row>
    <row r="106" spans="1:8" ht="33.75" customHeight="1">
      <c r="A106" s="49" t="s">
        <v>82</v>
      </c>
      <c r="B106" s="50"/>
      <c r="C106" s="50"/>
      <c r="D106" s="50"/>
      <c r="E106" s="50"/>
      <c r="F106" s="50"/>
      <c r="G106" s="50"/>
      <c r="H106" s="51"/>
    </row>
    <row r="107" spans="1:8" ht="33.75" customHeight="1">
      <c r="A107" s="8">
        <v>1</v>
      </c>
      <c r="B107" s="30" t="s">
        <v>83</v>
      </c>
      <c r="C107" s="18" t="s">
        <v>8</v>
      </c>
      <c r="D107" s="8">
        <v>900</v>
      </c>
      <c r="E107" s="8">
        <v>900</v>
      </c>
      <c r="F107" s="8">
        <v>900</v>
      </c>
      <c r="G107" s="19">
        <f>F107/D107*100</f>
        <v>100</v>
      </c>
      <c r="H107" s="19">
        <f>F107/E107*100</f>
        <v>100</v>
      </c>
    </row>
    <row r="108" spans="1:8" ht="27.75" customHeight="1">
      <c r="A108" s="8">
        <v>2</v>
      </c>
      <c r="B108" s="30" t="s">
        <v>84</v>
      </c>
      <c r="C108" s="18" t="s">
        <v>8</v>
      </c>
      <c r="D108" s="8">
        <v>1000</v>
      </c>
      <c r="E108" s="8">
        <v>1000</v>
      </c>
      <c r="F108" s="8">
        <v>1000</v>
      </c>
      <c r="G108" s="19">
        <f aca="true" t="shared" si="11" ref="G108:G114">F108/D108*100</f>
        <v>100</v>
      </c>
      <c r="H108" s="19">
        <f aca="true" t="shared" si="12" ref="H108:H114">F108/E108*100</f>
        <v>100</v>
      </c>
    </row>
    <row r="109" spans="1:8" ht="27" customHeight="1">
      <c r="A109" s="8">
        <v>3</v>
      </c>
      <c r="B109" s="30" t="s">
        <v>85</v>
      </c>
      <c r="C109" s="18" t="s">
        <v>8</v>
      </c>
      <c r="D109" s="8">
        <v>1500</v>
      </c>
      <c r="E109" s="8">
        <v>32.5</v>
      </c>
      <c r="F109" s="8">
        <v>32.5</v>
      </c>
      <c r="G109" s="19">
        <f t="shared" si="11"/>
        <v>2.166666666666667</v>
      </c>
      <c r="H109" s="19">
        <f t="shared" si="12"/>
        <v>100</v>
      </c>
    </row>
    <row r="110" spans="1:8" ht="27.75" customHeight="1">
      <c r="A110" s="38">
        <v>4</v>
      </c>
      <c r="B110" s="30" t="s">
        <v>138</v>
      </c>
      <c r="C110" s="18" t="s">
        <v>8</v>
      </c>
      <c r="D110" s="8">
        <v>136</v>
      </c>
      <c r="E110" s="8">
        <v>599.8</v>
      </c>
      <c r="F110" s="38">
        <v>599.8</v>
      </c>
      <c r="G110" s="19">
        <f t="shared" si="11"/>
        <v>441.02941176470586</v>
      </c>
      <c r="H110" s="19">
        <f t="shared" si="12"/>
        <v>100</v>
      </c>
    </row>
    <row r="111" spans="1:8" ht="27.75" customHeight="1">
      <c r="A111" s="38">
        <v>5</v>
      </c>
      <c r="B111" s="30" t="s">
        <v>86</v>
      </c>
      <c r="C111" s="18" t="s">
        <v>8</v>
      </c>
      <c r="D111" s="8">
        <v>45.2</v>
      </c>
      <c r="E111" s="8">
        <v>337.8</v>
      </c>
      <c r="F111" s="38">
        <v>331.7</v>
      </c>
      <c r="G111" s="19">
        <f t="shared" si="11"/>
        <v>733.8495575221239</v>
      </c>
      <c r="H111" s="19">
        <f t="shared" si="12"/>
        <v>98.194197750148</v>
      </c>
    </row>
    <row r="112" spans="1:8" ht="27.75" customHeight="1">
      <c r="A112" s="38">
        <v>6</v>
      </c>
      <c r="B112" s="30" t="s">
        <v>87</v>
      </c>
      <c r="C112" s="18" t="s">
        <v>8</v>
      </c>
      <c r="D112" s="8"/>
      <c r="E112" s="8">
        <v>59.1</v>
      </c>
      <c r="F112" s="38">
        <v>59.1</v>
      </c>
      <c r="G112" s="33" t="e">
        <f t="shared" si="11"/>
        <v>#DIV/0!</v>
      </c>
      <c r="H112" s="33">
        <f t="shared" si="12"/>
        <v>100</v>
      </c>
    </row>
    <row r="113" spans="1:8" ht="27.75" customHeight="1">
      <c r="A113" s="38">
        <v>7</v>
      </c>
      <c r="B113" s="30" t="s">
        <v>139</v>
      </c>
      <c r="C113" s="18" t="s">
        <v>8</v>
      </c>
      <c r="D113" s="8"/>
      <c r="E113" s="8">
        <v>197.5</v>
      </c>
      <c r="F113" s="38">
        <v>197.5</v>
      </c>
      <c r="G113" s="33" t="e">
        <f t="shared" si="11"/>
        <v>#DIV/0!</v>
      </c>
      <c r="H113" s="33">
        <f t="shared" si="12"/>
        <v>100</v>
      </c>
    </row>
    <row r="114" spans="1:8" ht="25.5" customHeight="1">
      <c r="A114" s="99"/>
      <c r="B114" s="100" t="s">
        <v>88</v>
      </c>
      <c r="C114" s="23" t="s">
        <v>8</v>
      </c>
      <c r="D114" s="101">
        <f>D107+D108+D109+D110+D111+D112</f>
        <v>3581.2</v>
      </c>
      <c r="E114" s="101">
        <f>E107+E108+E109+E110+E111+E112+E113</f>
        <v>3126.7000000000003</v>
      </c>
      <c r="F114" s="101">
        <f>F107+F108+F109+F110+F111+F112+F113</f>
        <v>3120.6</v>
      </c>
      <c r="G114" s="24">
        <f t="shared" si="11"/>
        <v>87.13838936669272</v>
      </c>
      <c r="H114" s="24">
        <f t="shared" si="12"/>
        <v>99.80490613106468</v>
      </c>
    </row>
    <row r="115" spans="1:8" ht="19.5" customHeight="1">
      <c r="A115" s="49" t="s">
        <v>89</v>
      </c>
      <c r="B115" s="50"/>
      <c r="C115" s="50"/>
      <c r="D115" s="50"/>
      <c r="E115" s="50"/>
      <c r="F115" s="50"/>
      <c r="G115" s="50"/>
      <c r="H115" s="51"/>
    </row>
    <row r="116" spans="1:8" ht="25.5">
      <c r="A116" s="8">
        <v>1</v>
      </c>
      <c r="B116" s="8" t="s">
        <v>90</v>
      </c>
      <c r="C116" s="18" t="s">
        <v>8</v>
      </c>
      <c r="D116" s="8">
        <v>236.5</v>
      </c>
      <c r="E116" s="8">
        <v>243.9</v>
      </c>
      <c r="F116" s="8">
        <v>243.9</v>
      </c>
      <c r="G116" s="19">
        <f>F116/D116*100</f>
        <v>103.12896405919662</v>
      </c>
      <c r="H116" s="19">
        <f>F116/E116*100</f>
        <v>100</v>
      </c>
    </row>
    <row r="117" spans="1:8" ht="12.75">
      <c r="A117" s="21"/>
      <c r="B117" s="22" t="s">
        <v>5</v>
      </c>
      <c r="C117" s="21"/>
      <c r="D117" s="21">
        <f>D116</f>
        <v>236.5</v>
      </c>
      <c r="E117" s="21">
        <f>E116</f>
        <v>243.9</v>
      </c>
      <c r="F117" s="21">
        <f>F116</f>
        <v>243.9</v>
      </c>
      <c r="G117" s="24">
        <f>G116</f>
        <v>103.12896405919662</v>
      </c>
      <c r="H117" s="24">
        <f>H116</f>
        <v>100</v>
      </c>
    </row>
    <row r="118" spans="1:8" ht="30" customHeight="1">
      <c r="A118" s="49" t="s">
        <v>98</v>
      </c>
      <c r="B118" s="50"/>
      <c r="C118" s="50"/>
      <c r="D118" s="50"/>
      <c r="E118" s="50"/>
      <c r="F118" s="50"/>
      <c r="G118" s="50"/>
      <c r="H118" s="51"/>
    </row>
    <row r="119" spans="1:10" ht="51">
      <c r="A119" s="8">
        <v>1</v>
      </c>
      <c r="B119" s="17" t="s">
        <v>99</v>
      </c>
      <c r="C119" s="18" t="s">
        <v>8</v>
      </c>
      <c r="D119" s="8">
        <v>200</v>
      </c>
      <c r="E119" s="8">
        <v>397.4</v>
      </c>
      <c r="F119" s="8">
        <v>357.7</v>
      </c>
      <c r="G119" s="19">
        <f>F119/D119*100</f>
        <v>178.85</v>
      </c>
      <c r="H119" s="19">
        <f>F119/E119*100</f>
        <v>90.01006542526422</v>
      </c>
      <c r="I119" s="102"/>
      <c r="J119" s="103"/>
    </row>
    <row r="120" spans="1:8" ht="12.75">
      <c r="A120" s="21"/>
      <c r="B120" s="22" t="s">
        <v>5</v>
      </c>
      <c r="C120" s="21"/>
      <c r="D120" s="21">
        <f>D119</f>
        <v>200</v>
      </c>
      <c r="E120" s="21">
        <f>E119</f>
        <v>397.4</v>
      </c>
      <c r="F120" s="21">
        <f>F119</f>
        <v>357.7</v>
      </c>
      <c r="G120" s="24">
        <f>G119</f>
        <v>178.85</v>
      </c>
      <c r="H120" s="24">
        <f>H119</f>
        <v>90.01006542526422</v>
      </c>
    </row>
    <row r="121" spans="1:8" ht="15.75">
      <c r="A121" s="73"/>
      <c r="B121" s="74" t="s">
        <v>100</v>
      </c>
      <c r="C121" s="73"/>
      <c r="D121" s="73">
        <f>D46+D51+D58+D69+D82+D101+D114+D117+D120+D63+D104</f>
        <v>7753.7</v>
      </c>
      <c r="E121" s="73">
        <f>E46+E51+E58+E69+E82+E101+E114+E117+E120+E63+E104</f>
        <v>5844.799999999999</v>
      </c>
      <c r="F121" s="104">
        <f>F46+F51+F58+F69+F82+F101+F114+F117+F120+F63+F104</f>
        <v>5723.749999999999</v>
      </c>
      <c r="G121" s="72">
        <f>F121/D121*100</f>
        <v>73.81959580587332</v>
      </c>
      <c r="H121" s="72">
        <f>F121/E121*100</f>
        <v>97.92892827812756</v>
      </c>
    </row>
    <row r="122" spans="1:8" ht="0.75" customHeight="1">
      <c r="A122" s="13"/>
      <c r="B122" s="14"/>
      <c r="C122" s="15"/>
      <c r="D122" s="15"/>
      <c r="E122" s="15"/>
      <c r="F122" s="15"/>
      <c r="G122" s="15"/>
      <c r="H122" s="16"/>
    </row>
    <row r="123" spans="1:8" ht="15.75" hidden="1">
      <c r="A123" s="13"/>
      <c r="B123" s="14"/>
      <c r="C123" s="15"/>
      <c r="D123" s="15"/>
      <c r="E123" s="15"/>
      <c r="F123" s="15"/>
      <c r="G123" s="15"/>
      <c r="H123" s="16"/>
    </row>
    <row r="124" spans="1:8" ht="15.75" hidden="1">
      <c r="A124" s="13"/>
      <c r="B124" s="14"/>
      <c r="C124" s="15"/>
      <c r="D124" s="15"/>
      <c r="E124" s="15"/>
      <c r="F124" s="15"/>
      <c r="G124" s="15"/>
      <c r="H124" s="16"/>
    </row>
    <row r="125" spans="1:9" ht="18">
      <c r="A125" s="13"/>
      <c r="B125" s="105" t="s">
        <v>127</v>
      </c>
      <c r="C125" s="105"/>
      <c r="D125" s="105"/>
      <c r="E125" s="105"/>
      <c r="F125" s="105"/>
      <c r="G125" s="105"/>
      <c r="H125" s="106"/>
      <c r="I125" s="107"/>
    </row>
    <row r="126" spans="1:8" ht="44.25" customHeight="1">
      <c r="A126" s="63" t="s">
        <v>104</v>
      </c>
      <c r="B126" s="64"/>
      <c r="C126" s="64"/>
      <c r="D126" s="64"/>
      <c r="E126" s="64"/>
      <c r="F126" s="64"/>
      <c r="G126" s="64"/>
      <c r="H126" s="65"/>
    </row>
    <row r="127" spans="1:9" ht="25.5">
      <c r="A127" s="8">
        <v>1</v>
      </c>
      <c r="B127" s="20" t="s">
        <v>105</v>
      </c>
      <c r="C127" s="18" t="s">
        <v>11</v>
      </c>
      <c r="D127" s="8">
        <v>11.4</v>
      </c>
      <c r="E127" s="8">
        <v>11.4</v>
      </c>
      <c r="F127" s="8">
        <v>11.4</v>
      </c>
      <c r="G127" s="19">
        <f>F127/D127*100</f>
        <v>100</v>
      </c>
      <c r="H127" s="19">
        <f>F127/E127*100</f>
        <v>100</v>
      </c>
      <c r="I127" s="34"/>
    </row>
    <row r="128" spans="1:8" ht="12.75">
      <c r="A128" s="108"/>
      <c r="B128" s="109" t="s">
        <v>5</v>
      </c>
      <c r="C128" s="71"/>
      <c r="D128" s="71">
        <f>SUM(D127:D127)</f>
        <v>11.4</v>
      </c>
      <c r="E128" s="71">
        <f>SUM(E127:E127)</f>
        <v>11.4</v>
      </c>
      <c r="F128" s="71">
        <f>F127</f>
        <v>11.4</v>
      </c>
      <c r="G128" s="72">
        <f>F128/D128*100</f>
        <v>100</v>
      </c>
      <c r="H128" s="24">
        <f>F128/E128*100</f>
        <v>100</v>
      </c>
    </row>
    <row r="129" spans="1:8" ht="36.75" customHeight="1">
      <c r="A129" s="49" t="s">
        <v>36</v>
      </c>
      <c r="B129" s="50"/>
      <c r="C129" s="50"/>
      <c r="D129" s="50"/>
      <c r="E129" s="50"/>
      <c r="F129" s="50"/>
      <c r="G129" s="50"/>
      <c r="H129" s="51"/>
    </row>
    <row r="130" spans="1:8" ht="25.5">
      <c r="A130" s="8">
        <v>1</v>
      </c>
      <c r="B130" s="20" t="s">
        <v>106</v>
      </c>
      <c r="C130" s="18" t="s">
        <v>8</v>
      </c>
      <c r="D130" s="18">
        <v>0.5</v>
      </c>
      <c r="E130" s="18">
        <v>0.5</v>
      </c>
      <c r="F130" s="8">
        <v>0.5</v>
      </c>
      <c r="G130" s="35">
        <f>E130/D130*100</f>
        <v>100</v>
      </c>
      <c r="H130" s="19">
        <f>F130/E130*100</f>
        <v>100</v>
      </c>
    </row>
    <row r="131" spans="1:8" ht="38.25">
      <c r="A131" s="8">
        <v>2</v>
      </c>
      <c r="B131" s="20" t="s">
        <v>107</v>
      </c>
      <c r="C131" s="18" t="s">
        <v>8</v>
      </c>
      <c r="D131" s="18">
        <v>5.3</v>
      </c>
      <c r="E131" s="18">
        <v>8.1</v>
      </c>
      <c r="F131" s="8">
        <v>8.1</v>
      </c>
      <c r="G131" s="33">
        <f>F131/D131</f>
        <v>1.5283018867924527</v>
      </c>
      <c r="H131" s="19">
        <f aca="true" t="shared" si="13" ref="H131:H148">F131/E131*100</f>
        <v>100</v>
      </c>
    </row>
    <row r="132" spans="1:8" ht="25.5">
      <c r="A132" s="8">
        <v>3</v>
      </c>
      <c r="B132" s="20" t="s">
        <v>108</v>
      </c>
      <c r="C132" s="18" t="s">
        <v>8</v>
      </c>
      <c r="D132" s="18">
        <v>0.2</v>
      </c>
      <c r="E132" s="18">
        <v>0</v>
      </c>
      <c r="F132" s="8">
        <v>0</v>
      </c>
      <c r="G132" s="8">
        <f>F132/D132</f>
        <v>0</v>
      </c>
      <c r="H132" s="19" t="e">
        <f t="shared" si="13"/>
        <v>#DIV/0!</v>
      </c>
    </row>
    <row r="133" spans="1:8" ht="38.25">
      <c r="A133" s="8">
        <v>4</v>
      </c>
      <c r="B133" s="20" t="s">
        <v>113</v>
      </c>
      <c r="C133" s="18" t="s">
        <v>8</v>
      </c>
      <c r="D133" s="18">
        <v>2.1</v>
      </c>
      <c r="E133" s="18">
        <v>2.1</v>
      </c>
      <c r="F133" s="8">
        <v>2.1</v>
      </c>
      <c r="G133" s="8">
        <f>F133/D133*100</f>
        <v>100</v>
      </c>
      <c r="H133" s="19">
        <f t="shared" si="13"/>
        <v>100</v>
      </c>
    </row>
    <row r="134" spans="1:8" ht="25.5" customHeight="1">
      <c r="A134" s="8">
        <v>5</v>
      </c>
      <c r="B134" s="20" t="s">
        <v>109</v>
      </c>
      <c r="C134" s="18" t="s">
        <v>8</v>
      </c>
      <c r="D134" s="18">
        <v>3.2</v>
      </c>
      <c r="E134" s="18">
        <v>6.4</v>
      </c>
      <c r="F134" s="8">
        <v>6.4</v>
      </c>
      <c r="G134" s="8">
        <f>F134/D134*100</f>
        <v>200</v>
      </c>
      <c r="H134" s="19">
        <f t="shared" si="13"/>
        <v>100</v>
      </c>
    </row>
    <row r="135" spans="1:8" ht="25.5">
      <c r="A135" s="8">
        <v>6</v>
      </c>
      <c r="B135" s="20" t="s">
        <v>114</v>
      </c>
      <c r="C135" s="18" t="s">
        <v>8</v>
      </c>
      <c r="D135" s="8">
        <v>40</v>
      </c>
      <c r="E135" s="8">
        <v>40</v>
      </c>
      <c r="F135" s="8">
        <v>40</v>
      </c>
      <c r="G135" s="8">
        <f>F135/D135*100</f>
        <v>100</v>
      </c>
      <c r="H135" s="8">
        <f t="shared" si="13"/>
        <v>100</v>
      </c>
    </row>
    <row r="136" spans="1:8" ht="25.5">
      <c r="A136" s="8">
        <v>7</v>
      </c>
      <c r="B136" s="20" t="s">
        <v>115</v>
      </c>
      <c r="C136" s="18" t="s">
        <v>8</v>
      </c>
      <c r="D136" s="8">
        <v>160.2</v>
      </c>
      <c r="E136" s="8">
        <v>202.7</v>
      </c>
      <c r="F136" s="8">
        <v>202.7</v>
      </c>
      <c r="G136" s="19">
        <f aca="true" t="shared" si="14" ref="G136:G148">F136/D136*100</f>
        <v>126.52933832709114</v>
      </c>
      <c r="H136" s="19">
        <f t="shared" si="13"/>
        <v>100</v>
      </c>
    </row>
    <row r="137" spans="1:8" ht="25.5">
      <c r="A137" s="8">
        <v>8</v>
      </c>
      <c r="B137" s="20" t="s">
        <v>110</v>
      </c>
      <c r="C137" s="18" t="s">
        <v>8</v>
      </c>
      <c r="D137" s="8">
        <v>6.4</v>
      </c>
      <c r="E137" s="8">
        <v>6.4</v>
      </c>
      <c r="F137" s="8">
        <v>6.4</v>
      </c>
      <c r="G137" s="19">
        <f t="shared" si="14"/>
        <v>100</v>
      </c>
      <c r="H137" s="19">
        <f t="shared" si="13"/>
        <v>100</v>
      </c>
    </row>
    <row r="138" spans="1:8" ht="38.25">
      <c r="A138" s="8">
        <v>9</v>
      </c>
      <c r="B138" s="20" t="s">
        <v>111</v>
      </c>
      <c r="C138" s="18" t="s">
        <v>8</v>
      </c>
      <c r="D138" s="8">
        <v>3.2</v>
      </c>
      <c r="E138" s="8">
        <v>0</v>
      </c>
      <c r="F138" s="8">
        <v>0</v>
      </c>
      <c r="G138" s="8">
        <v>0</v>
      </c>
      <c r="H138" s="8">
        <v>0</v>
      </c>
    </row>
    <row r="139" spans="1:8" ht="38.25">
      <c r="A139" s="8">
        <v>10</v>
      </c>
      <c r="B139" s="20" t="s">
        <v>112</v>
      </c>
      <c r="C139" s="18" t="s">
        <v>8</v>
      </c>
      <c r="D139" s="8">
        <v>10</v>
      </c>
      <c r="E139" s="8">
        <v>10</v>
      </c>
      <c r="F139" s="8">
        <v>10</v>
      </c>
      <c r="G139" s="8">
        <f t="shared" si="14"/>
        <v>100</v>
      </c>
      <c r="H139" s="8">
        <f t="shared" si="13"/>
        <v>100</v>
      </c>
    </row>
    <row r="140" spans="1:8" ht="25.5">
      <c r="A140" s="8">
        <v>11</v>
      </c>
      <c r="B140" s="20" t="s">
        <v>132</v>
      </c>
      <c r="C140" s="18" t="s">
        <v>8</v>
      </c>
      <c r="D140" s="8">
        <v>240</v>
      </c>
      <c r="E140" s="8">
        <v>642.2</v>
      </c>
      <c r="F140" s="8">
        <v>642.2</v>
      </c>
      <c r="G140" s="19">
        <f t="shared" si="14"/>
        <v>267.58333333333337</v>
      </c>
      <c r="H140" s="19">
        <f t="shared" si="13"/>
        <v>100</v>
      </c>
    </row>
    <row r="141" spans="1:9" ht="25.5">
      <c r="A141" s="8">
        <v>12</v>
      </c>
      <c r="B141" s="20" t="s">
        <v>134</v>
      </c>
      <c r="C141" s="18" t="s">
        <v>8</v>
      </c>
      <c r="D141" s="8">
        <v>156</v>
      </c>
      <c r="E141" s="8">
        <v>160</v>
      </c>
      <c r="F141" s="8">
        <v>160</v>
      </c>
      <c r="G141" s="19">
        <f t="shared" si="14"/>
        <v>102.56410256410255</v>
      </c>
      <c r="H141" s="19">
        <f t="shared" si="13"/>
        <v>100</v>
      </c>
      <c r="I141" s="34"/>
    </row>
    <row r="142" spans="1:8" ht="25.5">
      <c r="A142" s="8">
        <v>13</v>
      </c>
      <c r="B142" s="20" t="s">
        <v>116</v>
      </c>
      <c r="C142" s="18" t="s">
        <v>8</v>
      </c>
      <c r="D142" s="8">
        <v>29.9</v>
      </c>
      <c r="E142" s="8">
        <v>0</v>
      </c>
      <c r="F142" s="8"/>
      <c r="G142" s="19">
        <f t="shared" si="14"/>
        <v>0</v>
      </c>
      <c r="H142" s="19" t="e">
        <f t="shared" si="13"/>
        <v>#DIV/0!</v>
      </c>
    </row>
    <row r="143" spans="1:8" ht="25.5">
      <c r="A143" s="8">
        <v>14</v>
      </c>
      <c r="B143" s="20" t="s">
        <v>117</v>
      </c>
      <c r="C143" s="18" t="s">
        <v>8</v>
      </c>
      <c r="D143" s="8">
        <v>200</v>
      </c>
      <c r="E143" s="8">
        <v>220</v>
      </c>
      <c r="F143" s="8">
        <v>220</v>
      </c>
      <c r="G143" s="19">
        <f t="shared" si="14"/>
        <v>110.00000000000001</v>
      </c>
      <c r="H143" s="19">
        <f t="shared" si="13"/>
        <v>100</v>
      </c>
    </row>
    <row r="144" spans="1:8" ht="38.25">
      <c r="A144" s="8">
        <v>15</v>
      </c>
      <c r="B144" s="20" t="s">
        <v>133</v>
      </c>
      <c r="C144" s="18" t="s">
        <v>8</v>
      </c>
      <c r="D144" s="8">
        <v>222.2</v>
      </c>
      <c r="E144" s="8">
        <v>29.3</v>
      </c>
      <c r="F144" s="8">
        <v>29.3</v>
      </c>
      <c r="G144" s="19">
        <f t="shared" si="14"/>
        <v>13.186318631863186</v>
      </c>
      <c r="H144" s="19">
        <f t="shared" si="13"/>
        <v>100</v>
      </c>
    </row>
    <row r="145" spans="1:8" ht="25.5">
      <c r="A145" s="8">
        <v>16</v>
      </c>
      <c r="B145" s="20" t="s">
        <v>118</v>
      </c>
      <c r="C145" s="18" t="s">
        <v>8</v>
      </c>
      <c r="D145" s="8">
        <v>242.8</v>
      </c>
      <c r="E145" s="8">
        <v>0</v>
      </c>
      <c r="F145" s="8">
        <v>0</v>
      </c>
      <c r="G145" s="19">
        <f t="shared" si="14"/>
        <v>0</v>
      </c>
      <c r="H145" s="19" t="e">
        <f t="shared" si="13"/>
        <v>#DIV/0!</v>
      </c>
    </row>
    <row r="146" spans="1:8" ht="25.5">
      <c r="A146" s="8">
        <v>17</v>
      </c>
      <c r="B146" s="20" t="s">
        <v>119</v>
      </c>
      <c r="C146" s="18" t="s">
        <v>8</v>
      </c>
      <c r="D146" s="8">
        <v>106.8</v>
      </c>
      <c r="E146" s="8">
        <v>106.8</v>
      </c>
      <c r="F146" s="8">
        <v>106.8</v>
      </c>
      <c r="G146" s="19">
        <f t="shared" si="14"/>
        <v>100</v>
      </c>
      <c r="H146" s="19">
        <f t="shared" si="13"/>
        <v>100</v>
      </c>
    </row>
    <row r="147" spans="1:8" ht="25.5">
      <c r="A147" s="8">
        <v>18</v>
      </c>
      <c r="B147" s="20" t="s">
        <v>120</v>
      </c>
      <c r="C147" s="18" t="s">
        <v>8</v>
      </c>
      <c r="D147" s="8">
        <v>100</v>
      </c>
      <c r="E147" s="8">
        <v>94.3</v>
      </c>
      <c r="F147" s="8">
        <v>94.3</v>
      </c>
      <c r="G147" s="8">
        <f t="shared" si="14"/>
        <v>94.3</v>
      </c>
      <c r="H147" s="8">
        <f t="shared" si="13"/>
        <v>100</v>
      </c>
    </row>
    <row r="148" spans="1:8" ht="25.5">
      <c r="A148" s="8">
        <v>18</v>
      </c>
      <c r="B148" s="20" t="s">
        <v>121</v>
      </c>
      <c r="C148" s="18" t="s">
        <v>8</v>
      </c>
      <c r="D148" s="8">
        <v>57.2</v>
      </c>
      <c r="E148" s="8">
        <v>57.2</v>
      </c>
      <c r="F148" s="8">
        <v>57.2</v>
      </c>
      <c r="G148" s="8">
        <f t="shared" si="14"/>
        <v>100</v>
      </c>
      <c r="H148" s="8">
        <f t="shared" si="13"/>
        <v>100</v>
      </c>
    </row>
    <row r="149" spans="1:8" s="44" customFormat="1" ht="12.75">
      <c r="A149" s="21"/>
      <c r="B149" s="109" t="s">
        <v>5</v>
      </c>
      <c r="C149" s="21"/>
      <c r="D149" s="71">
        <f>SUM(D130:D148)</f>
        <v>1586</v>
      </c>
      <c r="E149" s="71">
        <f>SUM(E130:E148)</f>
        <v>1586</v>
      </c>
      <c r="F149" s="71">
        <f>SUM(F130:F148)</f>
        <v>1586</v>
      </c>
      <c r="G149" s="24">
        <f>F149/D149*100</f>
        <v>100</v>
      </c>
      <c r="H149" s="24">
        <f>F149/E149*100</f>
        <v>100</v>
      </c>
    </row>
    <row r="150" spans="1:8" s="44" customFormat="1" ht="44.25" customHeight="1">
      <c r="A150" s="49" t="s">
        <v>122</v>
      </c>
      <c r="B150" s="50"/>
      <c r="C150" s="50"/>
      <c r="D150" s="50"/>
      <c r="E150" s="50"/>
      <c r="F150" s="50"/>
      <c r="G150" s="50"/>
      <c r="H150" s="51"/>
    </row>
    <row r="151" spans="1:8" s="44" customFormat="1" ht="38.25">
      <c r="A151" s="8">
        <v>1</v>
      </c>
      <c r="B151" s="30" t="s">
        <v>123</v>
      </c>
      <c r="C151" s="18" t="s">
        <v>8</v>
      </c>
      <c r="D151" s="11">
        <v>135</v>
      </c>
      <c r="E151" s="11">
        <v>135</v>
      </c>
      <c r="F151" s="11">
        <v>135</v>
      </c>
      <c r="G151" s="12">
        <f>F151/D151*100</f>
        <v>100</v>
      </c>
      <c r="H151" s="12">
        <f>F151/E151*100</f>
        <v>100</v>
      </c>
    </row>
    <row r="152" spans="1:8" s="44" customFormat="1" ht="25.5">
      <c r="A152" s="8">
        <v>2</v>
      </c>
      <c r="B152" s="30" t="s">
        <v>124</v>
      </c>
      <c r="C152" s="18" t="s">
        <v>8</v>
      </c>
      <c r="D152" s="11">
        <v>250</v>
      </c>
      <c r="E152" s="11">
        <v>250</v>
      </c>
      <c r="F152" s="11">
        <v>250</v>
      </c>
      <c r="G152" s="12">
        <f>F152/D152*100</f>
        <v>100</v>
      </c>
      <c r="H152" s="12">
        <f>F152/E152*100</f>
        <v>100</v>
      </c>
    </row>
    <row r="153" spans="1:8" s="44" customFormat="1" ht="25.5">
      <c r="A153" s="8">
        <v>3</v>
      </c>
      <c r="B153" s="30" t="s">
        <v>125</v>
      </c>
      <c r="C153" s="18" t="s">
        <v>8</v>
      </c>
      <c r="D153" s="11">
        <v>15</v>
      </c>
      <c r="E153" s="11">
        <v>15</v>
      </c>
      <c r="F153" s="11">
        <v>15</v>
      </c>
      <c r="G153" s="12">
        <f>F153/D153*100</f>
        <v>100</v>
      </c>
      <c r="H153" s="12">
        <f>F153/E153*100</f>
        <v>100</v>
      </c>
    </row>
    <row r="154" spans="1:8" s="44" customFormat="1" ht="12.75">
      <c r="A154" s="21"/>
      <c r="B154" s="100" t="s">
        <v>88</v>
      </c>
      <c r="C154" s="21"/>
      <c r="D154" s="71">
        <f>D151+D152+D153</f>
        <v>400</v>
      </c>
      <c r="E154" s="71">
        <f>E151+E152+E153</f>
        <v>400</v>
      </c>
      <c r="F154" s="71">
        <f>F151+F152+F153</f>
        <v>400</v>
      </c>
      <c r="G154" s="72">
        <f>F154/D154*100</f>
        <v>100</v>
      </c>
      <c r="H154" s="72">
        <f>F154/E154*100</f>
        <v>100</v>
      </c>
    </row>
    <row r="155" spans="1:8" s="44" customFormat="1" ht="14.25">
      <c r="A155" s="93"/>
      <c r="B155" s="110" t="s">
        <v>126</v>
      </c>
      <c r="C155" s="93"/>
      <c r="D155" s="111">
        <f>D128+D149+D154</f>
        <v>1997.4</v>
      </c>
      <c r="E155" s="111">
        <f>E128+E149+E154</f>
        <v>1997.4</v>
      </c>
      <c r="F155" s="111">
        <f>F128+F149+F154</f>
        <v>1997.4</v>
      </c>
      <c r="G155" s="72">
        <f>F155/D155*100</f>
        <v>100</v>
      </c>
      <c r="H155" s="72">
        <f>F155/E155*100</f>
        <v>100</v>
      </c>
    </row>
    <row r="156" spans="1:8" ht="18.75">
      <c r="A156" s="82" t="s">
        <v>13</v>
      </c>
      <c r="B156" s="83"/>
      <c r="C156" s="83"/>
      <c r="D156" s="83"/>
      <c r="E156" s="83"/>
      <c r="F156" s="83"/>
      <c r="G156" s="83"/>
      <c r="H156" s="84"/>
    </row>
    <row r="157" spans="1:8" ht="35.25" customHeight="1">
      <c r="A157" s="66" t="s">
        <v>91</v>
      </c>
      <c r="B157" s="67"/>
      <c r="C157" s="67"/>
      <c r="D157" s="67"/>
      <c r="E157" s="67"/>
      <c r="F157" s="67"/>
      <c r="G157" s="67"/>
      <c r="H157" s="68"/>
    </row>
    <row r="158" spans="1:8" ht="25.5">
      <c r="A158" s="8">
        <v>1</v>
      </c>
      <c r="B158" s="20" t="s">
        <v>92</v>
      </c>
      <c r="C158" s="18" t="s">
        <v>11</v>
      </c>
      <c r="D158" s="8">
        <v>10</v>
      </c>
      <c r="E158" s="8">
        <v>10</v>
      </c>
      <c r="F158" s="8">
        <v>10</v>
      </c>
      <c r="G158" s="19">
        <f>F158/D158*100</f>
        <v>100</v>
      </c>
      <c r="H158" s="19">
        <f>F158/E158*100</f>
        <v>100</v>
      </c>
    </row>
    <row r="159" spans="1:8" s="44" customFormat="1" ht="12.75">
      <c r="A159" s="21"/>
      <c r="B159" s="22" t="s">
        <v>28</v>
      </c>
      <c r="C159" s="21"/>
      <c r="D159" s="21">
        <f>SUM(D158:D158)</f>
        <v>10</v>
      </c>
      <c r="E159" s="21">
        <f>SUM(E158:E158)</f>
        <v>10</v>
      </c>
      <c r="F159" s="21">
        <f>SUM(F158:F158)</f>
        <v>10</v>
      </c>
      <c r="G159" s="24">
        <f>F159/D159*100</f>
        <v>100</v>
      </c>
      <c r="H159" s="24">
        <f>F159/E159*100</f>
        <v>100</v>
      </c>
    </row>
    <row r="160" spans="1:8" ht="29.25" customHeight="1">
      <c r="A160" s="66" t="s">
        <v>93</v>
      </c>
      <c r="B160" s="67"/>
      <c r="C160" s="67"/>
      <c r="D160" s="67"/>
      <c r="E160" s="67"/>
      <c r="F160" s="67"/>
      <c r="G160" s="67"/>
      <c r="H160" s="68"/>
    </row>
    <row r="161" spans="1:8" ht="76.5">
      <c r="A161" s="8">
        <v>1</v>
      </c>
      <c r="B161" s="20" t="s">
        <v>94</v>
      </c>
      <c r="C161" s="18" t="s">
        <v>11</v>
      </c>
      <c r="D161" s="8">
        <v>1550</v>
      </c>
      <c r="E161" s="8">
        <v>990</v>
      </c>
      <c r="F161" s="8">
        <v>664</v>
      </c>
      <c r="G161" s="19">
        <f aca="true" t="shared" si="15" ref="G161:G167">F161/D161*100</f>
        <v>42.83870967741936</v>
      </c>
      <c r="H161" s="19">
        <f aca="true" t="shared" si="16" ref="H161:H167">F161/E161*100</f>
        <v>67.07070707070707</v>
      </c>
    </row>
    <row r="162" spans="1:8" ht="83.25" customHeight="1">
      <c r="A162" s="8">
        <v>2</v>
      </c>
      <c r="B162" s="17" t="s">
        <v>95</v>
      </c>
      <c r="C162" s="18" t="s">
        <v>11</v>
      </c>
      <c r="D162" s="18">
        <v>1700</v>
      </c>
      <c r="E162" s="18">
        <v>1060</v>
      </c>
      <c r="F162" s="18">
        <v>1125</v>
      </c>
      <c r="G162" s="26">
        <f t="shared" si="15"/>
        <v>66.17647058823529</v>
      </c>
      <c r="H162" s="26">
        <f t="shared" si="16"/>
        <v>106.13207547169812</v>
      </c>
    </row>
    <row r="163" spans="1:8" ht="70.5" customHeight="1">
      <c r="A163" s="8">
        <v>3</v>
      </c>
      <c r="B163" s="17" t="s">
        <v>96</v>
      </c>
      <c r="C163" s="18" t="s">
        <v>11</v>
      </c>
      <c r="D163" s="18">
        <v>160</v>
      </c>
      <c r="E163" s="18">
        <v>1360</v>
      </c>
      <c r="F163" s="18">
        <v>995</v>
      </c>
      <c r="G163" s="26">
        <f t="shared" si="15"/>
        <v>621.875</v>
      </c>
      <c r="H163" s="26">
        <f t="shared" si="16"/>
        <v>73.16176470588235</v>
      </c>
    </row>
    <row r="164" spans="1:8" ht="66.75" customHeight="1">
      <c r="A164" s="8">
        <v>4</v>
      </c>
      <c r="B164" s="29" t="s">
        <v>97</v>
      </c>
      <c r="C164" s="18" t="s">
        <v>11</v>
      </c>
      <c r="D164" s="8">
        <v>350</v>
      </c>
      <c r="E164" s="8">
        <v>350</v>
      </c>
      <c r="F164" s="8">
        <v>350</v>
      </c>
      <c r="G164" s="19">
        <f t="shared" si="15"/>
        <v>100</v>
      </c>
      <c r="H164" s="19">
        <f t="shared" si="16"/>
        <v>100</v>
      </c>
    </row>
    <row r="165" spans="1:8" ht="26.25" customHeight="1">
      <c r="A165" s="8"/>
      <c r="B165" s="22" t="s">
        <v>28</v>
      </c>
      <c r="C165" s="23" t="s">
        <v>11</v>
      </c>
      <c r="D165" s="21">
        <f>D161+D162+D163+D164</f>
        <v>3760</v>
      </c>
      <c r="E165" s="21">
        <f>E161+E162+E163+E164</f>
        <v>3760</v>
      </c>
      <c r="F165" s="24">
        <f>F161+F162+F163+F164</f>
        <v>3134</v>
      </c>
      <c r="G165" s="24">
        <f t="shared" si="15"/>
        <v>83.35106382978724</v>
      </c>
      <c r="H165" s="24">
        <f t="shared" si="16"/>
        <v>83.35106382978724</v>
      </c>
    </row>
    <row r="166" spans="1:8" ht="25.5" customHeight="1">
      <c r="A166" s="88"/>
      <c r="B166" s="89" t="s">
        <v>101</v>
      </c>
      <c r="C166" s="23" t="s">
        <v>11</v>
      </c>
      <c r="D166" s="21">
        <f>D159+D165</f>
        <v>3770</v>
      </c>
      <c r="E166" s="21">
        <f>E159+E165</f>
        <v>3770</v>
      </c>
      <c r="F166" s="24">
        <f>F159+F165</f>
        <v>3144</v>
      </c>
      <c r="G166" s="24">
        <f t="shared" si="15"/>
        <v>83.39522546419099</v>
      </c>
      <c r="H166" s="24">
        <f t="shared" si="16"/>
        <v>83.39522546419099</v>
      </c>
    </row>
    <row r="167" spans="1:8" ht="18" customHeight="1">
      <c r="A167" s="91"/>
      <c r="B167" s="92" t="s">
        <v>102</v>
      </c>
      <c r="C167" s="91"/>
      <c r="D167" s="93">
        <f>D41+D121+D155+D166</f>
        <v>20601.100000000002</v>
      </c>
      <c r="E167" s="93">
        <f>E41+E121+E155+E166</f>
        <v>19813.1</v>
      </c>
      <c r="F167" s="93">
        <f>F41+F121+F155+F166</f>
        <v>19066.049999999996</v>
      </c>
      <c r="G167" s="72">
        <f t="shared" si="15"/>
        <v>92.5486988558863</v>
      </c>
      <c r="H167" s="72">
        <f t="shared" si="16"/>
        <v>96.22951481595508</v>
      </c>
    </row>
    <row r="168" spans="1:8" ht="12.75">
      <c r="A168" s="112"/>
      <c r="B168" s="113"/>
      <c r="C168" s="112"/>
      <c r="D168" s="114"/>
      <c r="E168" s="114"/>
      <c r="F168" s="114"/>
      <c r="G168" s="114"/>
      <c r="H168" s="114"/>
    </row>
    <row r="169" ht="12.75">
      <c r="B169" s="115"/>
    </row>
    <row r="170" spans="1:6" ht="15.75">
      <c r="A170" s="116"/>
      <c r="B170" s="115"/>
      <c r="F170" s="116"/>
    </row>
    <row r="172" spans="1:2" ht="12.75">
      <c r="A172" s="115"/>
      <c r="B172" s="115"/>
    </row>
    <row r="173" spans="1:2" ht="12.75">
      <c r="A173" s="115"/>
      <c r="B173" s="115"/>
    </row>
  </sheetData>
  <mergeCells count="39">
    <mergeCell ref="I119:J119"/>
    <mergeCell ref="B5:B6"/>
    <mergeCell ref="A5:A6"/>
    <mergeCell ref="C5:F5"/>
    <mergeCell ref="A7:G7"/>
    <mergeCell ref="G5:H5"/>
    <mergeCell ref="A70:H70"/>
    <mergeCell ref="A71:H71"/>
    <mergeCell ref="A16:H16"/>
    <mergeCell ref="A65:H65"/>
    <mergeCell ref="A1:G1"/>
    <mergeCell ref="A2:G2"/>
    <mergeCell ref="A3:G3"/>
    <mergeCell ref="A4:G4"/>
    <mergeCell ref="A156:H156"/>
    <mergeCell ref="A157:H157"/>
    <mergeCell ref="A160:H160"/>
    <mergeCell ref="A8:H8"/>
    <mergeCell ref="A42:H42"/>
    <mergeCell ref="A44:H44"/>
    <mergeCell ref="A53:H53"/>
    <mergeCell ref="A26:H26"/>
    <mergeCell ref="A23:H23"/>
    <mergeCell ref="A47:H47"/>
    <mergeCell ref="A150:H150"/>
    <mergeCell ref="A129:H129"/>
    <mergeCell ref="A83:H83"/>
    <mergeCell ref="A106:H106"/>
    <mergeCell ref="A115:H115"/>
    <mergeCell ref="A126:H126"/>
    <mergeCell ref="B125:H125"/>
    <mergeCell ref="A118:H118"/>
    <mergeCell ref="A43:H43"/>
    <mergeCell ref="A52:H52"/>
    <mergeCell ref="A64:H64"/>
    <mergeCell ref="A105:H105"/>
    <mergeCell ref="A59:H59"/>
    <mergeCell ref="A61:H61"/>
    <mergeCell ref="A102:H102"/>
  </mergeCells>
  <printOptions/>
  <pageMargins left="0.1968503937007874" right="0.1968503937007874" top="0.7874015748031497" bottom="0.5905511811023623" header="0.5118110236220472" footer="0.5118110236220472"/>
  <pageSetup fitToHeight="5" horizontalDpi="600" verticalDpi="600" orientation="portrait" paperSize="9" scale="65" r:id="rId1"/>
  <rowBreaks count="4" manualBreakCount="4">
    <brk id="41" max="7" man="1"/>
    <brk id="69" max="7" man="1"/>
    <brk id="105" max="7" man="1"/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Едигарева</cp:lastModifiedBy>
  <cp:lastPrinted>2012-01-18T06:01:36Z</cp:lastPrinted>
  <dcterms:created xsi:type="dcterms:W3CDTF">2009-07-15T04:17:11Z</dcterms:created>
  <dcterms:modified xsi:type="dcterms:W3CDTF">2012-04-19T04:33:18Z</dcterms:modified>
  <cp:category/>
  <cp:version/>
  <cp:contentType/>
  <cp:contentStatus/>
</cp:coreProperties>
</file>