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МЦП 2012г" sheetId="1" r:id="rId1"/>
  </sheets>
  <definedNames>
    <definedName name="_xlnm.Print_Area" localSheetId="0">'МЦП 2012г'!$A$1:$J$78</definedName>
  </definedNames>
  <calcPr fullCalcOnLoad="1"/>
</workbook>
</file>

<file path=xl/sharedStrings.xml><?xml version="1.0" encoding="utf-8"?>
<sst xmlns="http://schemas.openxmlformats.org/spreadsheetml/2006/main" count="228" uniqueCount="80">
  <si>
    <t>Наименование расходов</t>
  </si>
  <si>
    <t>код администратора</t>
  </si>
  <si>
    <t>Наименование администратора</t>
  </si>
  <si>
    <t>раздел</t>
  </si>
  <si>
    <t>Выполнение функций органами местного самоуправления</t>
  </si>
  <si>
    <t>Администрация Верхнекамского района</t>
  </si>
  <si>
    <t>Проведение оздоровительных и других мероприятий для детей и молодежи</t>
  </si>
  <si>
    <t>Мероприятия в области здравоохранения, спорта и физической культуры, туризма</t>
  </si>
  <si>
    <t>Мероприятия в сфере образования</t>
  </si>
  <si>
    <t>Управление образования администрации Верхнекамского района</t>
  </si>
  <si>
    <t>подраздел</t>
  </si>
  <si>
    <t>целевая статья</t>
  </si>
  <si>
    <t>вид расхода</t>
  </si>
  <si>
    <t>01</t>
  </si>
  <si>
    <t>07</t>
  </si>
  <si>
    <t>02</t>
  </si>
  <si>
    <t>08</t>
  </si>
  <si>
    <t>022</t>
  </si>
  <si>
    <t>001</t>
  </si>
  <si>
    <t>09</t>
  </si>
  <si>
    <t>079</t>
  </si>
  <si>
    <t>06</t>
  </si>
  <si>
    <t>05</t>
  </si>
  <si>
    <t>04</t>
  </si>
  <si>
    <t>Выполнение функций бюджетными учреждениями</t>
  </si>
  <si>
    <t>500</t>
  </si>
  <si>
    <t>Управление культуры Верхнекамского района</t>
  </si>
  <si>
    <t xml:space="preserve">Природоохранные мероприятия </t>
  </si>
  <si>
    <t>Природоохранные мероприятия , выполнение функций органами местного самоуправления</t>
  </si>
  <si>
    <t>443</t>
  </si>
  <si>
    <t>7950901</t>
  </si>
  <si>
    <t>12</t>
  </si>
  <si>
    <t>7951100</t>
  </si>
  <si>
    <t>7952100</t>
  </si>
  <si>
    <t>МУЗ "Верхнекамская ЦРБ"</t>
  </si>
  <si>
    <t>1.Программа «Пожарная безопасность в учреждениях культуры и дополнительного образования детей (детские музыкальные школы) Верхнекамского района на 2011-2015 гг.»</t>
  </si>
  <si>
    <t>2.Программа «Молодежь Верхнекамья» на 2008-2012 гг</t>
  </si>
  <si>
    <t>12. Муниципальная целевая программа "Содержание  и ремонт автомобильных дорог Верхнекамского района"</t>
  </si>
  <si>
    <t>14.Муниципальная целевая программа "Развитие жилищного строительства"</t>
  </si>
  <si>
    <t>ПОСЕЛЕНИЯ</t>
  </si>
  <si>
    <t>13</t>
  </si>
  <si>
    <t>03</t>
  </si>
  <si>
    <t>006</t>
  </si>
  <si>
    <t>МУ "Отдел по управлению имуществом Верхнекамского района"</t>
  </si>
  <si>
    <t>Субсидии юридическим лицам</t>
  </si>
  <si>
    <t>11</t>
  </si>
  <si>
    <t>Управление культуры администрации Верхнекамского района</t>
  </si>
  <si>
    <t>Обеспечение выполнения функций казённых учреждений</t>
  </si>
  <si>
    <t>3.Муниципальная целевая программа " Развитие транспортной инфраструктуры  Верхнекамского района до 2015г"</t>
  </si>
  <si>
    <t>7950600</t>
  </si>
  <si>
    <t>ИТОГО по программам</t>
  </si>
  <si>
    <t>Социальные выплаты</t>
  </si>
  <si>
    <t>005</t>
  </si>
  <si>
    <t>4.Муниципальная целевая программа " Повышение безопасности дорожного движения в Верхнекамском районе на период 2011-2014гг"</t>
  </si>
  <si>
    <t>5.Программа «Спортивная нация» на 2011-2013 годы</t>
  </si>
  <si>
    <t>6.Муниципальная целевая программа «Программа комплексного развития систем коммунальной инфраструктуры в муниципальном образовании Верхнекамский муниципальный район Кировской области на 2011-2020    г.г</t>
  </si>
  <si>
    <t xml:space="preserve">7.Муниципальная долгосрочная программа «Модернизация системы образования Верхнекамского района на 2010-2012гг." </t>
  </si>
  <si>
    <t>8.1.Подпрограмма «Твердые бытовые отходы» на 2009-2015 годы</t>
  </si>
  <si>
    <t>9.Муниципальная целевая программа «Поддержка и развитие малого предпринимательства в Верхнекамском районе» на 2011-2013 годы</t>
  </si>
  <si>
    <t>11.Программа «Безопасность в образовательных учреждениях Верхнекамского района на 2010-2012 гг.»</t>
  </si>
  <si>
    <t>12.Муниципальная целевая программа "Борьба с преступностью и охрана общественного порядка в Верхнекамском районе на 2011-2015г.г.</t>
  </si>
  <si>
    <t xml:space="preserve">13.Муниципальная долгосрочная целевая программа «Муниципальная поддержка культуры в Верхнекамском районе" на 2009-2013 годы </t>
  </si>
  <si>
    <t>15.Муниципальная целевая программа «Обеспечение жильем молодых семей» на 2011-2015 годы"</t>
  </si>
  <si>
    <t>14.Муниципальная целевая программа "Развитие информационного общества и электронного правительства на территории Верхнекамского района" на 2012гг"</t>
  </si>
  <si>
    <t>7951700</t>
  </si>
  <si>
    <t>17.Муниципальная целевая программа "Создание и развитие системы сельскохозяйственной потребительской кооперации в Верхнекамском районе на 2012-2014г.г"</t>
  </si>
  <si>
    <t>7951400</t>
  </si>
  <si>
    <t>18.Муниципальная целевая программа "Содействие занятости населения Верхнекамского района"</t>
  </si>
  <si>
    <t xml:space="preserve">16. Программа «Управления муниципальным имущуством на 2012 год." </t>
  </si>
  <si>
    <t>Отдел по управлению имуществом</t>
  </si>
  <si>
    <t>7951800</t>
  </si>
  <si>
    <t>19.Муниципальная целевая программа "Противодействие коррупции в Верхнекамском районе на 2012-2013 годы"</t>
  </si>
  <si>
    <t>10</t>
  </si>
  <si>
    <t>8. Муниципальная целевая программа "Охрана окружающей среды в Верхнекамском районе" на 2011-2013гг.</t>
  </si>
  <si>
    <t>10.Муниципальная целевая программа «Энергосбережение и повышение энергетической эффективности муниципальных учреждений Верхнекамского района Кировской области на 2012 год"</t>
  </si>
  <si>
    <t>Утверждено (тыс.руб.)</t>
  </si>
  <si>
    <t>Исполнено (тыс.руб.)</t>
  </si>
  <si>
    <t>Приложение №5</t>
  </si>
  <si>
    <t>%</t>
  </si>
  <si>
    <t>Перечень                                                                                                                                                                                долгосрочных целевых программ и распределение бюджетных ассигнований  по ним за 1 квартал 2012 года.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</si>
</sst>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0.00000"/>
    <numFmt numFmtId="172" formatCode="#,##0.0"/>
  </numFmts>
  <fonts count="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49" fontId="1" fillId="0" borderId="6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4" fontId="6" fillId="0" borderId="1" xfId="0" applyNumberFormat="1" applyFont="1" applyBorder="1" applyAlignment="1">
      <alignment horizontal="center"/>
    </xf>
    <xf numFmtId="172" fontId="2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center" vertical="top" wrapText="1"/>
    </xf>
    <xf numFmtId="4" fontId="1" fillId="2" borderId="2" xfId="0" applyNumberFormat="1" applyFont="1" applyFill="1" applyBorder="1" applyAlignment="1">
      <alignment horizontal="center" vertical="top" wrapText="1"/>
    </xf>
    <xf numFmtId="4" fontId="1" fillId="2" borderId="4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workbookViewId="0" topLeftCell="A1">
      <pane ySplit="6" topLeftCell="BM62" activePane="bottomLeft" state="frozen"/>
      <selection pane="topLeft" activeCell="A1" sqref="A1"/>
      <selection pane="bottomLeft" activeCell="F71" sqref="A71:G75"/>
    </sheetView>
  </sheetViews>
  <sheetFormatPr defaultColWidth="9.125" defaultRowHeight="12.75"/>
  <cols>
    <col min="1" max="1" width="21.25390625" style="0" customWidth="1"/>
    <col min="2" max="2" width="9.25390625" style="0" bestFit="1" customWidth="1"/>
    <col min="3" max="3" width="19.875" style="0" customWidth="1"/>
    <col min="6" max="6" width="9.875" style="0" bestFit="1" customWidth="1"/>
    <col min="7" max="7" width="12.75390625" style="0" customWidth="1"/>
    <col min="8" max="8" width="19.375" style="0" hidden="1" customWidth="1"/>
    <col min="9" max="9" width="19.25390625" style="0" customWidth="1"/>
    <col min="10" max="10" width="19.25390625" style="0" hidden="1" customWidth="1"/>
    <col min="11" max="11" width="19.25390625" style="0" customWidth="1"/>
    <col min="12" max="12" width="16.625" style="0" customWidth="1"/>
  </cols>
  <sheetData>
    <row r="1" ht="12.75">
      <c r="G1" t="s">
        <v>77</v>
      </c>
    </row>
    <row r="3" s="6" customFormat="1" ht="12.75">
      <c r="G3"/>
    </row>
    <row r="4" spans="1:11" s="6" customFormat="1" ht="30" customHeight="1">
      <c r="A4" s="38" t="s">
        <v>79</v>
      </c>
      <c r="B4" s="38"/>
      <c r="C4" s="38"/>
      <c r="D4" s="38"/>
      <c r="E4" s="38"/>
      <c r="F4" s="38"/>
      <c r="G4" s="38"/>
      <c r="H4" s="38"/>
      <c r="I4" s="38"/>
      <c r="J4" s="38"/>
      <c r="K4" s="26"/>
    </row>
    <row r="5" spans="1:12" s="6" customFormat="1" ht="15.75" customHeight="1">
      <c r="A5" s="39" t="s">
        <v>0</v>
      </c>
      <c r="B5" s="39" t="s">
        <v>1</v>
      </c>
      <c r="C5" s="39" t="s">
        <v>2</v>
      </c>
      <c r="D5" s="39" t="s">
        <v>3</v>
      </c>
      <c r="E5" s="39" t="s">
        <v>10</v>
      </c>
      <c r="F5" s="39" t="s">
        <v>11</v>
      </c>
      <c r="G5" s="39" t="s">
        <v>12</v>
      </c>
      <c r="H5" s="39" t="s">
        <v>75</v>
      </c>
      <c r="I5" s="39" t="s">
        <v>75</v>
      </c>
      <c r="J5" s="70" t="s">
        <v>76</v>
      </c>
      <c r="K5" s="70" t="s">
        <v>76</v>
      </c>
      <c r="L5" s="70" t="s">
        <v>78</v>
      </c>
    </row>
    <row r="6" spans="1:12" s="6" customFormat="1" ht="41.25" customHeight="1">
      <c r="A6" s="40"/>
      <c r="B6" s="40"/>
      <c r="C6" s="40"/>
      <c r="D6" s="40"/>
      <c r="E6" s="40"/>
      <c r="F6" s="40"/>
      <c r="G6" s="40"/>
      <c r="H6" s="40"/>
      <c r="I6" s="40"/>
      <c r="J6" s="71"/>
      <c r="K6" s="71"/>
      <c r="L6" s="71"/>
    </row>
    <row r="7" spans="1:12" s="6" customFormat="1" ht="34.5" customHeight="1">
      <c r="A7" s="35" t="s">
        <v>35</v>
      </c>
      <c r="B7" s="36"/>
      <c r="C7" s="36"/>
      <c r="D7" s="36"/>
      <c r="E7" s="36"/>
      <c r="F7" s="36"/>
      <c r="G7" s="37"/>
      <c r="H7" s="16">
        <f>H9+H8</f>
        <v>861000</v>
      </c>
      <c r="I7" s="25">
        <f>H7/1000</f>
        <v>861</v>
      </c>
      <c r="J7" s="16">
        <f>J9+J8</f>
        <v>95352</v>
      </c>
      <c r="K7" s="25">
        <f>J7/1000</f>
        <v>95.352</v>
      </c>
      <c r="L7" s="25">
        <f aca="true" t="shared" si="0" ref="L7:L19">J7/H7*100</f>
        <v>11.074564459930315</v>
      </c>
    </row>
    <row r="8" spans="1:12" s="6" customFormat="1" ht="45.75" customHeight="1">
      <c r="A8" s="7" t="s">
        <v>47</v>
      </c>
      <c r="B8" s="5">
        <v>902</v>
      </c>
      <c r="C8" s="2" t="s">
        <v>46</v>
      </c>
      <c r="D8" s="8" t="s">
        <v>16</v>
      </c>
      <c r="E8" s="8" t="s">
        <v>13</v>
      </c>
      <c r="F8" s="1">
        <v>7950200</v>
      </c>
      <c r="G8" s="8" t="s">
        <v>18</v>
      </c>
      <c r="H8" s="17">
        <v>761000</v>
      </c>
      <c r="I8" s="25">
        <f aca="true" t="shared" si="1" ref="I8:I71">H8/1000</f>
        <v>761</v>
      </c>
      <c r="J8" s="17">
        <v>95352</v>
      </c>
      <c r="K8" s="25">
        <f aca="true" t="shared" si="2" ref="K8:K71">J8/1000</f>
        <v>95.352</v>
      </c>
      <c r="L8" s="25">
        <f t="shared" si="0"/>
        <v>12.529829172141918</v>
      </c>
    </row>
    <row r="9" spans="1:12" s="6" customFormat="1" ht="42" customHeight="1">
      <c r="A9" s="7" t="s">
        <v>47</v>
      </c>
      <c r="B9" s="5">
        <v>902</v>
      </c>
      <c r="C9" s="2" t="s">
        <v>46</v>
      </c>
      <c r="D9" s="8" t="s">
        <v>14</v>
      </c>
      <c r="E9" s="8" t="s">
        <v>15</v>
      </c>
      <c r="F9" s="1">
        <v>7950200</v>
      </c>
      <c r="G9" s="8" t="s">
        <v>18</v>
      </c>
      <c r="H9" s="17">
        <v>100000</v>
      </c>
      <c r="I9" s="25">
        <f t="shared" si="1"/>
        <v>100</v>
      </c>
      <c r="J9" s="17">
        <v>0</v>
      </c>
      <c r="K9" s="25">
        <f t="shared" si="2"/>
        <v>0</v>
      </c>
      <c r="L9" s="25">
        <f t="shared" si="0"/>
        <v>0</v>
      </c>
    </row>
    <row r="10" spans="1:12" s="6" customFormat="1" ht="15.75" customHeight="1">
      <c r="A10" s="32" t="s">
        <v>36</v>
      </c>
      <c r="B10" s="33"/>
      <c r="C10" s="33"/>
      <c r="D10" s="33"/>
      <c r="E10" s="33"/>
      <c r="F10" s="33"/>
      <c r="G10" s="34"/>
      <c r="H10" s="16">
        <f>H11</f>
        <v>184000</v>
      </c>
      <c r="I10" s="25">
        <f t="shared" si="1"/>
        <v>184</v>
      </c>
      <c r="J10" s="16">
        <f>J11</f>
        <v>13344</v>
      </c>
      <c r="K10" s="25">
        <f t="shared" si="2"/>
        <v>13.344</v>
      </c>
      <c r="L10" s="25">
        <f t="shared" si="0"/>
        <v>7.252173913043477</v>
      </c>
    </row>
    <row r="11" spans="1:12" s="6" customFormat="1" ht="54" customHeight="1">
      <c r="A11" s="9" t="s">
        <v>6</v>
      </c>
      <c r="B11" s="1">
        <v>936</v>
      </c>
      <c r="C11" s="7" t="s">
        <v>5</v>
      </c>
      <c r="D11" s="8" t="s">
        <v>14</v>
      </c>
      <c r="E11" s="8" t="s">
        <v>14</v>
      </c>
      <c r="F11" s="1">
        <v>7950700</v>
      </c>
      <c r="G11" s="1">
        <v>447</v>
      </c>
      <c r="H11" s="17">
        <v>184000</v>
      </c>
      <c r="I11" s="25">
        <f t="shared" si="1"/>
        <v>184</v>
      </c>
      <c r="J11" s="17">
        <v>13344</v>
      </c>
      <c r="K11" s="25">
        <f t="shared" si="2"/>
        <v>13.344</v>
      </c>
      <c r="L11" s="25">
        <f t="shared" si="0"/>
        <v>7.252173913043477</v>
      </c>
    </row>
    <row r="12" spans="1:12" s="6" customFormat="1" ht="35.25" customHeight="1">
      <c r="A12" s="32" t="s">
        <v>48</v>
      </c>
      <c r="B12" s="33"/>
      <c r="C12" s="33"/>
      <c r="D12" s="33"/>
      <c r="E12" s="33"/>
      <c r="F12" s="33"/>
      <c r="G12" s="34"/>
      <c r="H12" s="16">
        <f>H13+H14</f>
        <v>23790400</v>
      </c>
      <c r="I12" s="25">
        <f t="shared" si="1"/>
        <v>23790.4</v>
      </c>
      <c r="J12" s="16">
        <f>J13+J14</f>
        <v>2696775</v>
      </c>
      <c r="K12" s="25">
        <f t="shared" si="2"/>
        <v>2696.775</v>
      </c>
      <c r="L12" s="25">
        <f t="shared" si="0"/>
        <v>11.335559721568364</v>
      </c>
    </row>
    <row r="13" spans="1:12" s="6" customFormat="1" ht="43.5" customHeight="1">
      <c r="A13" s="10" t="s">
        <v>4</v>
      </c>
      <c r="B13" s="1">
        <v>936</v>
      </c>
      <c r="C13" s="7" t="s">
        <v>5</v>
      </c>
      <c r="D13" s="8" t="s">
        <v>23</v>
      </c>
      <c r="E13" s="8" t="s">
        <v>19</v>
      </c>
      <c r="F13" s="1">
        <v>5226106</v>
      </c>
      <c r="G13" s="8" t="s">
        <v>25</v>
      </c>
      <c r="H13" s="17">
        <v>23394000</v>
      </c>
      <c r="I13" s="25">
        <f t="shared" si="1"/>
        <v>23394</v>
      </c>
      <c r="J13" s="17">
        <v>2619433</v>
      </c>
      <c r="K13" s="25">
        <f t="shared" si="2"/>
        <v>2619.433</v>
      </c>
      <c r="L13" s="25">
        <f t="shared" si="0"/>
        <v>11.197029152774215</v>
      </c>
    </row>
    <row r="14" spans="1:12" s="6" customFormat="1" ht="45" customHeight="1">
      <c r="A14" s="10" t="s">
        <v>4</v>
      </c>
      <c r="B14" s="1">
        <v>936</v>
      </c>
      <c r="C14" s="7" t="s">
        <v>5</v>
      </c>
      <c r="D14" s="8" t="s">
        <v>23</v>
      </c>
      <c r="E14" s="8" t="s">
        <v>19</v>
      </c>
      <c r="F14" s="1">
        <v>7952200</v>
      </c>
      <c r="G14" s="8" t="s">
        <v>25</v>
      </c>
      <c r="H14" s="17">
        <v>396400</v>
      </c>
      <c r="I14" s="25">
        <f t="shared" si="1"/>
        <v>396.4</v>
      </c>
      <c r="J14" s="17">
        <v>77342</v>
      </c>
      <c r="K14" s="25">
        <f t="shared" si="2"/>
        <v>77.342</v>
      </c>
      <c r="L14" s="25">
        <f t="shared" si="0"/>
        <v>19.51109989909183</v>
      </c>
    </row>
    <row r="15" spans="1:12" s="6" customFormat="1" ht="41.25" customHeight="1">
      <c r="A15" s="32" t="s">
        <v>53</v>
      </c>
      <c r="B15" s="33"/>
      <c r="C15" s="33"/>
      <c r="D15" s="33"/>
      <c r="E15" s="33"/>
      <c r="F15" s="33"/>
      <c r="G15" s="34"/>
      <c r="H15" s="16">
        <f>H16+H17</f>
        <v>1248633</v>
      </c>
      <c r="I15" s="25">
        <f t="shared" si="1"/>
        <v>1248.633</v>
      </c>
      <c r="J15" s="16">
        <f>J16+J17</f>
        <v>310800</v>
      </c>
      <c r="K15" s="25">
        <f t="shared" si="2"/>
        <v>310.8</v>
      </c>
      <c r="L15" s="25">
        <f t="shared" si="0"/>
        <v>24.89122103932861</v>
      </c>
    </row>
    <row r="16" spans="1:12" s="6" customFormat="1" ht="36" customHeight="1">
      <c r="A16" s="9" t="s">
        <v>44</v>
      </c>
      <c r="B16" s="1">
        <v>936</v>
      </c>
      <c r="C16" s="7" t="s">
        <v>5</v>
      </c>
      <c r="D16" s="8" t="s">
        <v>23</v>
      </c>
      <c r="E16" s="8" t="s">
        <v>16</v>
      </c>
      <c r="F16" s="1">
        <v>7951900</v>
      </c>
      <c r="G16" s="8" t="s">
        <v>42</v>
      </c>
      <c r="H16" s="17">
        <v>1001433</v>
      </c>
      <c r="I16" s="25">
        <f t="shared" si="1"/>
        <v>1001.433</v>
      </c>
      <c r="J16" s="17">
        <v>278500</v>
      </c>
      <c r="K16" s="25">
        <f t="shared" si="2"/>
        <v>278.5</v>
      </c>
      <c r="L16" s="25">
        <f t="shared" si="0"/>
        <v>27.81014805783312</v>
      </c>
    </row>
    <row r="17" spans="1:12" s="6" customFormat="1" ht="42.75" customHeight="1">
      <c r="A17" s="10" t="s">
        <v>4</v>
      </c>
      <c r="B17" s="1">
        <v>936</v>
      </c>
      <c r="C17" s="7" t="s">
        <v>5</v>
      </c>
      <c r="D17" s="8" t="s">
        <v>23</v>
      </c>
      <c r="E17" s="8" t="s">
        <v>19</v>
      </c>
      <c r="F17" s="1">
        <v>7951900</v>
      </c>
      <c r="G17" s="8" t="s">
        <v>25</v>
      </c>
      <c r="H17" s="17">
        <v>247200</v>
      </c>
      <c r="I17" s="25">
        <f t="shared" si="1"/>
        <v>247.2</v>
      </c>
      <c r="J17" s="17">
        <v>32300</v>
      </c>
      <c r="K17" s="25">
        <f t="shared" si="2"/>
        <v>32.3</v>
      </c>
      <c r="L17" s="25">
        <f t="shared" si="0"/>
        <v>13.066343042071196</v>
      </c>
    </row>
    <row r="18" spans="1:12" s="6" customFormat="1" ht="15.75" customHeight="1">
      <c r="A18" s="32" t="s">
        <v>54</v>
      </c>
      <c r="B18" s="33"/>
      <c r="C18" s="33"/>
      <c r="D18" s="33"/>
      <c r="E18" s="33"/>
      <c r="F18" s="33"/>
      <c r="G18" s="34"/>
      <c r="H18" s="16">
        <f>H19+H21</f>
        <v>2396000</v>
      </c>
      <c r="I18" s="25">
        <f t="shared" si="1"/>
        <v>2396</v>
      </c>
      <c r="J18" s="16">
        <f>J19+J21</f>
        <v>55955.25</v>
      </c>
      <c r="K18" s="25">
        <f t="shared" si="2"/>
        <v>55.95525</v>
      </c>
      <c r="L18" s="25">
        <f t="shared" si="0"/>
        <v>2.33536101836394</v>
      </c>
    </row>
    <row r="19" spans="1:12" s="6" customFormat="1" ht="15.75" customHeight="1">
      <c r="A19" s="49" t="s">
        <v>7</v>
      </c>
      <c r="B19" s="51">
        <v>936</v>
      </c>
      <c r="C19" s="30" t="s">
        <v>5</v>
      </c>
      <c r="D19" s="47" t="s">
        <v>45</v>
      </c>
      <c r="E19" s="47" t="s">
        <v>15</v>
      </c>
      <c r="F19" s="51">
        <v>7950500</v>
      </c>
      <c r="G19" s="47" t="s">
        <v>20</v>
      </c>
      <c r="H19" s="58">
        <v>2376000</v>
      </c>
      <c r="I19" s="25">
        <f t="shared" si="1"/>
        <v>2376</v>
      </c>
      <c r="J19" s="58">
        <v>55955.25</v>
      </c>
      <c r="K19" s="25">
        <f t="shared" si="2"/>
        <v>55.95525</v>
      </c>
      <c r="L19" s="25">
        <f t="shared" si="0"/>
        <v>2.3550189393939394</v>
      </c>
    </row>
    <row r="20" spans="1:12" s="6" customFormat="1" ht="22.5" customHeight="1">
      <c r="A20" s="50"/>
      <c r="B20" s="52"/>
      <c r="C20" s="31"/>
      <c r="D20" s="48"/>
      <c r="E20" s="48"/>
      <c r="F20" s="52"/>
      <c r="G20" s="48"/>
      <c r="H20" s="59"/>
      <c r="I20" s="25">
        <f t="shared" si="1"/>
        <v>0</v>
      </c>
      <c r="J20" s="59"/>
      <c r="K20" s="25">
        <f t="shared" si="2"/>
        <v>0</v>
      </c>
      <c r="L20" s="25"/>
    </row>
    <row r="21" spans="1:12" s="6" customFormat="1" ht="29.25" customHeight="1">
      <c r="A21" s="18"/>
      <c r="B21" s="1">
        <v>936</v>
      </c>
      <c r="C21" s="7" t="s">
        <v>5</v>
      </c>
      <c r="D21" s="8" t="s">
        <v>72</v>
      </c>
      <c r="E21" s="8" t="s">
        <v>41</v>
      </c>
      <c r="F21" s="1">
        <v>7950500</v>
      </c>
      <c r="G21" s="8" t="s">
        <v>52</v>
      </c>
      <c r="H21" s="17">
        <v>20000</v>
      </c>
      <c r="I21" s="25">
        <f t="shared" si="1"/>
        <v>20</v>
      </c>
      <c r="J21" s="17">
        <v>0</v>
      </c>
      <c r="K21" s="25">
        <f t="shared" si="2"/>
        <v>0</v>
      </c>
      <c r="L21" s="25">
        <f>J21/H21*100</f>
        <v>0</v>
      </c>
    </row>
    <row r="22" spans="1:12" s="6" customFormat="1" ht="52.5" customHeight="1">
      <c r="A22" s="32" t="s">
        <v>55</v>
      </c>
      <c r="B22" s="33"/>
      <c r="C22" s="33"/>
      <c r="D22" s="33"/>
      <c r="E22" s="33"/>
      <c r="F22" s="33"/>
      <c r="G22" s="34"/>
      <c r="H22" s="16">
        <f>H23+H25+H24</f>
        <v>400000</v>
      </c>
      <c r="I22" s="25">
        <f t="shared" si="1"/>
        <v>400</v>
      </c>
      <c r="J22" s="16">
        <f>J23+J25+J24</f>
        <v>128181.92</v>
      </c>
      <c r="K22" s="25">
        <f t="shared" si="2"/>
        <v>128.18192</v>
      </c>
      <c r="L22" s="25">
        <f>J22/H22*100</f>
        <v>32.04548</v>
      </c>
    </row>
    <row r="23" spans="1:12" s="6" customFormat="1" ht="1.5" customHeight="1" hidden="1">
      <c r="A23" s="10" t="s">
        <v>4</v>
      </c>
      <c r="B23" s="3">
        <v>936</v>
      </c>
      <c r="C23" s="2" t="s">
        <v>5</v>
      </c>
      <c r="D23" s="8" t="s">
        <v>13</v>
      </c>
      <c r="E23" s="8" t="s">
        <v>40</v>
      </c>
      <c r="F23" s="1">
        <v>7951200</v>
      </c>
      <c r="G23" s="8" t="s">
        <v>25</v>
      </c>
      <c r="H23" s="19">
        <v>0</v>
      </c>
      <c r="I23" s="25">
        <f t="shared" si="1"/>
        <v>0</v>
      </c>
      <c r="J23" s="19">
        <v>0</v>
      </c>
      <c r="K23" s="25">
        <f t="shared" si="2"/>
        <v>0</v>
      </c>
      <c r="L23" s="19">
        <v>0</v>
      </c>
    </row>
    <row r="24" spans="1:12" s="6" customFormat="1" ht="68.25" customHeight="1">
      <c r="A24" s="10" t="s">
        <v>4</v>
      </c>
      <c r="B24" s="3">
        <v>919</v>
      </c>
      <c r="C24" s="2" t="s">
        <v>43</v>
      </c>
      <c r="D24" s="8" t="s">
        <v>41</v>
      </c>
      <c r="E24" s="8" t="s">
        <v>19</v>
      </c>
      <c r="F24" s="1">
        <v>7951200</v>
      </c>
      <c r="G24" s="8" t="s">
        <v>25</v>
      </c>
      <c r="H24" s="17">
        <v>400000</v>
      </c>
      <c r="I24" s="25">
        <f t="shared" si="1"/>
        <v>400</v>
      </c>
      <c r="J24" s="17">
        <v>128181.92</v>
      </c>
      <c r="K24" s="25">
        <f t="shared" si="2"/>
        <v>128.18192</v>
      </c>
      <c r="L24" s="25">
        <f aca="true" t="shared" si="3" ref="L24:L79">J24/H24*100</f>
        <v>32.04548</v>
      </c>
    </row>
    <row r="25" spans="1:12" s="6" customFormat="1" ht="1.5" customHeight="1">
      <c r="A25" s="7" t="s">
        <v>47</v>
      </c>
      <c r="B25" s="1">
        <v>903</v>
      </c>
      <c r="C25" s="7" t="s">
        <v>9</v>
      </c>
      <c r="D25" s="8" t="s">
        <v>14</v>
      </c>
      <c r="E25" s="8" t="s">
        <v>15</v>
      </c>
      <c r="F25" s="1">
        <v>7951200</v>
      </c>
      <c r="G25" s="8" t="s">
        <v>18</v>
      </c>
      <c r="H25" s="19">
        <v>0</v>
      </c>
      <c r="I25" s="25">
        <f t="shared" si="1"/>
        <v>0</v>
      </c>
      <c r="J25" s="19">
        <v>0</v>
      </c>
      <c r="K25" s="25">
        <f t="shared" si="2"/>
        <v>0</v>
      </c>
      <c r="L25" s="25" t="e">
        <f t="shared" si="3"/>
        <v>#DIV/0!</v>
      </c>
    </row>
    <row r="26" spans="1:12" s="6" customFormat="1" ht="33.75" customHeight="1" thickBot="1">
      <c r="A26" s="53" t="s">
        <v>56</v>
      </c>
      <c r="B26" s="54"/>
      <c r="C26" s="54"/>
      <c r="D26" s="54"/>
      <c r="E26" s="54"/>
      <c r="F26" s="54"/>
      <c r="G26" s="55"/>
      <c r="H26" s="16">
        <f>H27+H31+H29+H28+H30</f>
        <v>1089350.82</v>
      </c>
      <c r="I26" s="25">
        <f t="shared" si="1"/>
        <v>1089.35082</v>
      </c>
      <c r="J26" s="16">
        <f>J27+J31+J29+J28+J30</f>
        <v>59905.74</v>
      </c>
      <c r="K26" s="25">
        <f t="shared" si="2"/>
        <v>59.905739999999994</v>
      </c>
      <c r="L26" s="25">
        <f t="shared" si="3"/>
        <v>5.499214660709577</v>
      </c>
    </row>
    <row r="27" spans="1:12" s="6" customFormat="1" ht="15.75" customHeight="1">
      <c r="A27" s="41" t="s">
        <v>47</v>
      </c>
      <c r="B27" s="44">
        <v>903</v>
      </c>
      <c r="C27" s="41" t="s">
        <v>9</v>
      </c>
      <c r="D27" s="20" t="s">
        <v>14</v>
      </c>
      <c r="E27" s="8" t="s">
        <v>14</v>
      </c>
      <c r="F27" s="8" t="s">
        <v>33</v>
      </c>
      <c r="G27" s="8" t="s">
        <v>18</v>
      </c>
      <c r="H27" s="17">
        <v>106500</v>
      </c>
      <c r="I27" s="25">
        <f t="shared" si="1"/>
        <v>106.5</v>
      </c>
      <c r="J27" s="17">
        <v>0</v>
      </c>
      <c r="K27" s="25">
        <f t="shared" si="2"/>
        <v>0</v>
      </c>
      <c r="L27" s="25">
        <f t="shared" si="3"/>
        <v>0</v>
      </c>
    </row>
    <row r="28" spans="1:12" s="6" customFormat="1" ht="15.75" customHeight="1">
      <c r="A28" s="42"/>
      <c r="B28" s="45"/>
      <c r="C28" s="42"/>
      <c r="D28" s="20" t="s">
        <v>14</v>
      </c>
      <c r="E28" s="8" t="s">
        <v>13</v>
      </c>
      <c r="F28" s="8" t="s">
        <v>33</v>
      </c>
      <c r="G28" s="8" t="s">
        <v>18</v>
      </c>
      <c r="H28" s="17">
        <v>407000</v>
      </c>
      <c r="I28" s="25">
        <f t="shared" si="1"/>
        <v>407</v>
      </c>
      <c r="J28" s="17">
        <v>0</v>
      </c>
      <c r="K28" s="25">
        <f t="shared" si="2"/>
        <v>0</v>
      </c>
      <c r="L28" s="25">
        <f t="shared" si="3"/>
        <v>0</v>
      </c>
    </row>
    <row r="29" spans="1:12" s="6" customFormat="1" ht="16.5" customHeight="1">
      <c r="A29" s="42"/>
      <c r="B29" s="45"/>
      <c r="C29" s="42"/>
      <c r="D29" s="20" t="s">
        <v>14</v>
      </c>
      <c r="E29" s="8" t="s">
        <v>15</v>
      </c>
      <c r="F29" s="8" t="s">
        <v>33</v>
      </c>
      <c r="G29" s="8" t="s">
        <v>18</v>
      </c>
      <c r="H29" s="17">
        <v>453500</v>
      </c>
      <c r="I29" s="25">
        <f t="shared" si="1"/>
        <v>453.5</v>
      </c>
      <c r="J29" s="17">
        <v>59905.74</v>
      </c>
      <c r="K29" s="25">
        <f t="shared" si="2"/>
        <v>59.905739999999994</v>
      </c>
      <c r="L29" s="25">
        <f t="shared" si="3"/>
        <v>13.209644983461963</v>
      </c>
    </row>
    <row r="30" spans="1:12" s="6" customFormat="1" ht="16.5" customHeight="1" thickBot="1">
      <c r="A30" s="43"/>
      <c r="B30" s="46"/>
      <c r="C30" s="43"/>
      <c r="D30" s="20" t="s">
        <v>14</v>
      </c>
      <c r="E30" s="8" t="s">
        <v>19</v>
      </c>
      <c r="F30" s="8" t="s">
        <v>33</v>
      </c>
      <c r="G30" s="8" t="s">
        <v>18</v>
      </c>
      <c r="H30" s="17">
        <v>100000</v>
      </c>
      <c r="I30" s="25">
        <f t="shared" si="1"/>
        <v>100</v>
      </c>
      <c r="J30" s="17">
        <v>0</v>
      </c>
      <c r="K30" s="25">
        <f t="shared" si="2"/>
        <v>0</v>
      </c>
      <c r="L30" s="25">
        <f t="shared" si="3"/>
        <v>0</v>
      </c>
    </row>
    <row r="31" spans="1:12" s="6" customFormat="1" ht="29.25" customHeight="1">
      <c r="A31" s="21"/>
      <c r="B31" s="22">
        <v>936</v>
      </c>
      <c r="C31" s="15" t="s">
        <v>5</v>
      </c>
      <c r="D31" s="8" t="s">
        <v>14</v>
      </c>
      <c r="E31" s="8" t="s">
        <v>15</v>
      </c>
      <c r="F31" s="8" t="s">
        <v>33</v>
      </c>
      <c r="G31" s="8" t="s">
        <v>25</v>
      </c>
      <c r="H31" s="17">
        <v>22350.82</v>
      </c>
      <c r="I31" s="25">
        <f t="shared" si="1"/>
        <v>22.35082</v>
      </c>
      <c r="J31" s="17">
        <v>0</v>
      </c>
      <c r="K31" s="25">
        <f t="shared" si="2"/>
        <v>0</v>
      </c>
      <c r="L31" s="25">
        <f t="shared" si="3"/>
        <v>0</v>
      </c>
    </row>
    <row r="32" spans="1:12" s="6" customFormat="1" ht="34.5" customHeight="1">
      <c r="A32" s="32" t="s">
        <v>73</v>
      </c>
      <c r="B32" s="33"/>
      <c r="C32" s="33"/>
      <c r="D32" s="33"/>
      <c r="E32" s="33"/>
      <c r="F32" s="33"/>
      <c r="G32" s="34"/>
      <c r="H32" s="16">
        <f>H37</f>
        <v>255000</v>
      </c>
      <c r="I32" s="25">
        <f t="shared" si="1"/>
        <v>255</v>
      </c>
      <c r="J32" s="16">
        <f>J37</f>
        <v>0</v>
      </c>
      <c r="K32" s="25">
        <f t="shared" si="2"/>
        <v>0</v>
      </c>
      <c r="L32" s="25">
        <f t="shared" si="3"/>
        <v>0</v>
      </c>
    </row>
    <row r="33" spans="1:12" s="6" customFormat="1" ht="21" customHeight="1" hidden="1">
      <c r="A33" s="30" t="s">
        <v>28</v>
      </c>
      <c r="B33" s="51">
        <v>936</v>
      </c>
      <c r="C33" s="30" t="s">
        <v>5</v>
      </c>
      <c r="D33" s="8" t="s">
        <v>21</v>
      </c>
      <c r="E33" s="8" t="s">
        <v>22</v>
      </c>
      <c r="F33" s="1">
        <v>7950900</v>
      </c>
      <c r="G33" s="8">
        <v>443</v>
      </c>
      <c r="H33" s="19">
        <v>2191</v>
      </c>
      <c r="I33" s="25">
        <f t="shared" si="1"/>
        <v>2.191</v>
      </c>
      <c r="J33" s="19">
        <v>2191</v>
      </c>
      <c r="K33" s="25">
        <f t="shared" si="2"/>
        <v>2.191</v>
      </c>
      <c r="L33" s="25">
        <f t="shared" si="3"/>
        <v>100</v>
      </c>
    </row>
    <row r="34" spans="1:12" s="6" customFormat="1" ht="30" customHeight="1" hidden="1">
      <c r="A34" s="31"/>
      <c r="B34" s="52"/>
      <c r="C34" s="31"/>
      <c r="D34" s="8" t="s">
        <v>23</v>
      </c>
      <c r="E34" s="8" t="s">
        <v>21</v>
      </c>
      <c r="F34" s="1">
        <v>7950900</v>
      </c>
      <c r="G34" s="8" t="s">
        <v>25</v>
      </c>
      <c r="H34" s="19"/>
      <c r="I34" s="25">
        <f t="shared" si="1"/>
        <v>0</v>
      </c>
      <c r="J34" s="19"/>
      <c r="K34" s="25">
        <f t="shared" si="2"/>
        <v>0</v>
      </c>
      <c r="L34" s="25" t="e">
        <f t="shared" si="3"/>
        <v>#DIV/0!</v>
      </c>
    </row>
    <row r="35" spans="1:12" s="6" customFormat="1" ht="30.75" customHeight="1" hidden="1">
      <c r="A35" s="9" t="s">
        <v>8</v>
      </c>
      <c r="B35" s="1">
        <v>903</v>
      </c>
      <c r="C35" s="7" t="s">
        <v>9</v>
      </c>
      <c r="D35" s="8" t="s">
        <v>21</v>
      </c>
      <c r="E35" s="8" t="s">
        <v>22</v>
      </c>
      <c r="F35" s="1">
        <v>7950900</v>
      </c>
      <c r="G35" s="8" t="s">
        <v>17</v>
      </c>
      <c r="H35" s="19"/>
      <c r="I35" s="25">
        <f t="shared" si="1"/>
        <v>0</v>
      </c>
      <c r="J35" s="19"/>
      <c r="K35" s="25">
        <f t="shared" si="2"/>
        <v>0</v>
      </c>
      <c r="L35" s="25" t="e">
        <f t="shared" si="3"/>
        <v>#DIV/0!</v>
      </c>
    </row>
    <row r="36" spans="1:12" s="6" customFormat="1" ht="33" customHeight="1" hidden="1">
      <c r="A36" s="11" t="s">
        <v>24</v>
      </c>
      <c r="B36" s="1">
        <v>902</v>
      </c>
      <c r="C36" s="7" t="s">
        <v>26</v>
      </c>
      <c r="D36" s="8" t="s">
        <v>21</v>
      </c>
      <c r="E36" s="8" t="s">
        <v>22</v>
      </c>
      <c r="F36" s="1">
        <v>7950900</v>
      </c>
      <c r="G36" s="12" t="s">
        <v>18</v>
      </c>
      <c r="H36" s="19"/>
      <c r="I36" s="25">
        <f t="shared" si="1"/>
        <v>0</v>
      </c>
      <c r="J36" s="19"/>
      <c r="K36" s="25">
        <f t="shared" si="2"/>
        <v>0</v>
      </c>
      <c r="L36" s="25" t="e">
        <f t="shared" si="3"/>
        <v>#DIV/0!</v>
      </c>
    </row>
    <row r="37" spans="1:12" s="6" customFormat="1" ht="15.75" customHeight="1">
      <c r="A37" s="32" t="s">
        <v>57</v>
      </c>
      <c r="B37" s="33"/>
      <c r="C37" s="33"/>
      <c r="D37" s="33"/>
      <c r="E37" s="33"/>
      <c r="F37" s="33"/>
      <c r="G37" s="34"/>
      <c r="H37" s="16">
        <f>H38</f>
        <v>255000</v>
      </c>
      <c r="I37" s="25">
        <f t="shared" si="1"/>
        <v>255</v>
      </c>
      <c r="J37" s="16">
        <f>J38</f>
        <v>0</v>
      </c>
      <c r="K37" s="25">
        <f t="shared" si="2"/>
        <v>0</v>
      </c>
      <c r="L37" s="25">
        <f t="shared" si="3"/>
        <v>0</v>
      </c>
    </row>
    <row r="38" spans="1:12" s="6" customFormat="1" ht="17.25" customHeight="1">
      <c r="A38" s="60" t="s">
        <v>27</v>
      </c>
      <c r="B38" s="51">
        <v>936</v>
      </c>
      <c r="C38" s="30" t="s">
        <v>5</v>
      </c>
      <c r="D38" s="51" t="s">
        <v>21</v>
      </c>
      <c r="E38" s="47" t="s">
        <v>22</v>
      </c>
      <c r="F38" s="47" t="s">
        <v>30</v>
      </c>
      <c r="G38" s="47" t="s">
        <v>29</v>
      </c>
      <c r="H38" s="58">
        <v>255000</v>
      </c>
      <c r="I38" s="25">
        <f t="shared" si="1"/>
        <v>255</v>
      </c>
      <c r="J38" s="58">
        <v>0</v>
      </c>
      <c r="K38" s="25">
        <f t="shared" si="2"/>
        <v>0</v>
      </c>
      <c r="L38" s="25">
        <f t="shared" si="3"/>
        <v>0</v>
      </c>
    </row>
    <row r="39" spans="1:12" s="6" customFormat="1" ht="16.5" customHeight="1">
      <c r="A39" s="61"/>
      <c r="B39" s="52"/>
      <c r="C39" s="31"/>
      <c r="D39" s="52"/>
      <c r="E39" s="48"/>
      <c r="F39" s="48"/>
      <c r="G39" s="48"/>
      <c r="H39" s="59"/>
      <c r="I39" s="25"/>
      <c r="J39" s="59"/>
      <c r="K39" s="25"/>
      <c r="L39" s="25"/>
    </row>
    <row r="40" spans="1:12" s="6" customFormat="1" ht="30.75" customHeight="1">
      <c r="A40" s="32" t="s">
        <v>58</v>
      </c>
      <c r="B40" s="33"/>
      <c r="C40" s="33"/>
      <c r="D40" s="33"/>
      <c r="E40" s="33"/>
      <c r="F40" s="33"/>
      <c r="G40" s="34"/>
      <c r="H40" s="16">
        <f>H41</f>
        <v>180000</v>
      </c>
      <c r="I40" s="25">
        <f t="shared" si="1"/>
        <v>180</v>
      </c>
      <c r="J40" s="16">
        <f>J41</f>
        <v>0</v>
      </c>
      <c r="K40" s="25">
        <f t="shared" si="2"/>
        <v>0</v>
      </c>
      <c r="L40" s="25">
        <f t="shared" si="3"/>
        <v>0</v>
      </c>
    </row>
    <row r="41" spans="1:12" s="6" customFormat="1" ht="21.75" customHeight="1">
      <c r="A41" s="60" t="s">
        <v>4</v>
      </c>
      <c r="B41" s="51">
        <v>936</v>
      </c>
      <c r="C41" s="30" t="s">
        <v>5</v>
      </c>
      <c r="D41" s="47" t="s">
        <v>23</v>
      </c>
      <c r="E41" s="47" t="s">
        <v>31</v>
      </c>
      <c r="F41" s="47" t="s">
        <v>32</v>
      </c>
      <c r="G41" s="47" t="s">
        <v>25</v>
      </c>
      <c r="H41" s="58">
        <v>180000</v>
      </c>
      <c r="I41" s="25">
        <f t="shared" si="1"/>
        <v>180</v>
      </c>
      <c r="J41" s="58">
        <v>0</v>
      </c>
      <c r="K41" s="25">
        <f t="shared" si="2"/>
        <v>0</v>
      </c>
      <c r="L41" s="25">
        <f t="shared" si="3"/>
        <v>0</v>
      </c>
    </row>
    <row r="42" spans="1:12" s="6" customFormat="1" ht="21.75" customHeight="1">
      <c r="A42" s="61"/>
      <c r="B42" s="52"/>
      <c r="C42" s="31"/>
      <c r="D42" s="48"/>
      <c r="E42" s="48"/>
      <c r="F42" s="48"/>
      <c r="G42" s="48"/>
      <c r="H42" s="59"/>
      <c r="I42" s="25"/>
      <c r="J42" s="59"/>
      <c r="K42" s="25"/>
      <c r="L42" s="25"/>
    </row>
    <row r="43" spans="1:12" s="6" customFormat="1" ht="30.75" customHeight="1" hidden="1">
      <c r="A43" s="32" t="s">
        <v>37</v>
      </c>
      <c r="B43" s="33"/>
      <c r="C43" s="33"/>
      <c r="D43" s="33"/>
      <c r="E43" s="33"/>
      <c r="F43" s="33"/>
      <c r="G43" s="34"/>
      <c r="H43" s="16">
        <f>H44</f>
        <v>3728.5</v>
      </c>
      <c r="I43" s="25">
        <f t="shared" si="1"/>
        <v>3.7285</v>
      </c>
      <c r="J43" s="16">
        <f>J44</f>
        <v>3728.5</v>
      </c>
      <c r="K43" s="25">
        <f t="shared" si="2"/>
        <v>3.7285</v>
      </c>
      <c r="L43" s="25">
        <f t="shared" si="3"/>
        <v>100</v>
      </c>
    </row>
    <row r="44" spans="1:12" s="6" customFormat="1" ht="15.75" customHeight="1" hidden="1">
      <c r="A44" s="72"/>
      <c r="B44" s="51"/>
      <c r="C44" s="51"/>
      <c r="D44" s="47"/>
      <c r="E44" s="51"/>
      <c r="F44" s="51"/>
      <c r="G44" s="51"/>
      <c r="H44" s="56">
        <v>3728.5</v>
      </c>
      <c r="I44" s="25">
        <f t="shared" si="1"/>
        <v>3.7285</v>
      </c>
      <c r="J44" s="56">
        <v>3728.5</v>
      </c>
      <c r="K44" s="25">
        <f t="shared" si="2"/>
        <v>3.7285</v>
      </c>
      <c r="L44" s="25">
        <f t="shared" si="3"/>
        <v>100</v>
      </c>
    </row>
    <row r="45" spans="1:12" s="6" customFormat="1" ht="15.75" customHeight="1" hidden="1">
      <c r="A45" s="73"/>
      <c r="B45" s="52"/>
      <c r="C45" s="52"/>
      <c r="D45" s="48"/>
      <c r="E45" s="52"/>
      <c r="F45" s="52"/>
      <c r="G45" s="52"/>
      <c r="H45" s="57"/>
      <c r="I45" s="25">
        <f t="shared" si="1"/>
        <v>0</v>
      </c>
      <c r="J45" s="57"/>
      <c r="K45" s="25">
        <f t="shared" si="2"/>
        <v>0</v>
      </c>
      <c r="L45" s="25" t="e">
        <f t="shared" si="3"/>
        <v>#DIV/0!</v>
      </c>
    </row>
    <row r="46" spans="1:12" s="6" customFormat="1" ht="49.5" customHeight="1">
      <c r="A46" s="32" t="s">
        <v>74</v>
      </c>
      <c r="B46" s="33"/>
      <c r="C46" s="33"/>
      <c r="D46" s="33"/>
      <c r="E46" s="33"/>
      <c r="F46" s="33"/>
      <c r="G46" s="34"/>
      <c r="H46" s="16">
        <f>H48+H49+H47+H50</f>
        <v>1000000</v>
      </c>
      <c r="I46" s="25">
        <f t="shared" si="1"/>
        <v>1000</v>
      </c>
      <c r="J46" s="16">
        <f>J48+J49+J47+J50</f>
        <v>0</v>
      </c>
      <c r="K46" s="25">
        <f t="shared" si="2"/>
        <v>0</v>
      </c>
      <c r="L46" s="25">
        <f t="shared" si="3"/>
        <v>0</v>
      </c>
    </row>
    <row r="47" spans="1:12" s="23" customFormat="1" ht="47.25" customHeight="1" hidden="1">
      <c r="A47" s="7" t="s">
        <v>24</v>
      </c>
      <c r="B47" s="1">
        <v>901</v>
      </c>
      <c r="C47" s="7" t="s">
        <v>34</v>
      </c>
      <c r="D47" s="1"/>
      <c r="E47" s="1"/>
      <c r="F47" s="1">
        <v>7950100</v>
      </c>
      <c r="G47" s="1"/>
      <c r="H47" s="19">
        <v>0</v>
      </c>
      <c r="I47" s="25">
        <f t="shared" si="1"/>
        <v>0</v>
      </c>
      <c r="J47" s="19">
        <v>0</v>
      </c>
      <c r="K47" s="25">
        <f t="shared" si="2"/>
        <v>0</v>
      </c>
      <c r="L47" s="25" t="e">
        <f t="shared" si="3"/>
        <v>#DIV/0!</v>
      </c>
    </row>
    <row r="48" spans="1:12" s="6" customFormat="1" ht="54.75" customHeight="1">
      <c r="A48" s="14" t="s">
        <v>47</v>
      </c>
      <c r="B48" s="1">
        <v>903</v>
      </c>
      <c r="C48" s="7" t="s">
        <v>9</v>
      </c>
      <c r="D48" s="8" t="s">
        <v>14</v>
      </c>
      <c r="E48" s="8" t="s">
        <v>15</v>
      </c>
      <c r="F48" s="1">
        <v>7950100</v>
      </c>
      <c r="G48" s="8" t="s">
        <v>18</v>
      </c>
      <c r="H48" s="17">
        <v>640000</v>
      </c>
      <c r="I48" s="25">
        <f t="shared" si="1"/>
        <v>640</v>
      </c>
      <c r="J48" s="17">
        <v>0</v>
      </c>
      <c r="K48" s="25">
        <f t="shared" si="2"/>
        <v>0</v>
      </c>
      <c r="L48" s="25">
        <f t="shared" si="3"/>
        <v>0</v>
      </c>
    </row>
    <row r="49" spans="1:12" s="6" customFormat="1" ht="39.75" customHeight="1">
      <c r="A49" s="14" t="s">
        <v>47</v>
      </c>
      <c r="B49" s="1">
        <v>902</v>
      </c>
      <c r="C49" s="7" t="s">
        <v>46</v>
      </c>
      <c r="D49" s="8" t="s">
        <v>14</v>
      </c>
      <c r="E49" s="8" t="s">
        <v>15</v>
      </c>
      <c r="F49" s="1">
        <v>7950100</v>
      </c>
      <c r="G49" s="8" t="s">
        <v>18</v>
      </c>
      <c r="H49" s="17">
        <v>40000</v>
      </c>
      <c r="I49" s="25">
        <f t="shared" si="1"/>
        <v>40</v>
      </c>
      <c r="J49" s="17">
        <v>0</v>
      </c>
      <c r="K49" s="25">
        <f t="shared" si="2"/>
        <v>0</v>
      </c>
      <c r="L49" s="25">
        <f t="shared" si="3"/>
        <v>0</v>
      </c>
    </row>
    <row r="50" spans="1:12" s="6" customFormat="1" ht="41.25" customHeight="1">
      <c r="A50" s="14" t="s">
        <v>47</v>
      </c>
      <c r="B50" s="1">
        <v>902</v>
      </c>
      <c r="C50" s="2" t="s">
        <v>46</v>
      </c>
      <c r="D50" s="8" t="s">
        <v>16</v>
      </c>
      <c r="E50" s="8" t="s">
        <v>13</v>
      </c>
      <c r="F50" s="1">
        <v>7950100</v>
      </c>
      <c r="G50" s="8" t="s">
        <v>18</v>
      </c>
      <c r="H50" s="17">
        <v>320000</v>
      </c>
      <c r="I50" s="25">
        <f t="shared" si="1"/>
        <v>320</v>
      </c>
      <c r="J50" s="17">
        <v>0</v>
      </c>
      <c r="K50" s="25">
        <f t="shared" si="2"/>
        <v>0</v>
      </c>
      <c r="L50" s="25">
        <f t="shared" si="3"/>
        <v>0</v>
      </c>
    </row>
    <row r="51" spans="1:12" s="6" customFormat="1" ht="17.25" customHeight="1" hidden="1">
      <c r="A51" s="32" t="s">
        <v>38</v>
      </c>
      <c r="B51" s="33"/>
      <c r="C51" s="33"/>
      <c r="D51" s="33"/>
      <c r="E51" s="33"/>
      <c r="F51" s="33"/>
      <c r="G51" s="34"/>
      <c r="H51" s="16">
        <f>H52</f>
        <v>230</v>
      </c>
      <c r="I51" s="25">
        <f t="shared" si="1"/>
        <v>0.23</v>
      </c>
      <c r="J51" s="16">
        <f>J52</f>
        <v>230</v>
      </c>
      <c r="K51" s="25">
        <f t="shared" si="2"/>
        <v>0.23</v>
      </c>
      <c r="L51" s="25">
        <f t="shared" si="3"/>
        <v>100</v>
      </c>
    </row>
    <row r="52" spans="1:12" s="6" customFormat="1" ht="26.25" customHeight="1" hidden="1">
      <c r="A52" s="13"/>
      <c r="B52" s="1"/>
      <c r="C52" s="1" t="s">
        <v>39</v>
      </c>
      <c r="D52" s="8"/>
      <c r="E52" s="8"/>
      <c r="F52" s="1"/>
      <c r="G52" s="8"/>
      <c r="H52" s="19">
        <v>230</v>
      </c>
      <c r="I52" s="25">
        <f t="shared" si="1"/>
        <v>0.23</v>
      </c>
      <c r="J52" s="19">
        <v>230</v>
      </c>
      <c r="K52" s="25">
        <f t="shared" si="2"/>
        <v>0.23</v>
      </c>
      <c r="L52" s="25">
        <f t="shared" si="3"/>
        <v>100</v>
      </c>
    </row>
    <row r="53" spans="1:12" s="6" customFormat="1" ht="31.5" customHeight="1">
      <c r="A53" s="32" t="s">
        <v>59</v>
      </c>
      <c r="B53" s="33"/>
      <c r="C53" s="33"/>
      <c r="D53" s="33"/>
      <c r="E53" s="33"/>
      <c r="F53" s="33"/>
      <c r="G53" s="34"/>
      <c r="H53" s="19">
        <f>H54+H55</f>
        <v>331300</v>
      </c>
      <c r="I53" s="25">
        <f t="shared" si="1"/>
        <v>331.3</v>
      </c>
      <c r="J53" s="19">
        <f>J54+J55</f>
        <v>80523.43</v>
      </c>
      <c r="K53" s="25">
        <f t="shared" si="2"/>
        <v>80.52342999999999</v>
      </c>
      <c r="L53" s="25">
        <f t="shared" si="3"/>
        <v>24.305291276788406</v>
      </c>
    </row>
    <row r="54" spans="1:12" s="6" customFormat="1" ht="1.5" customHeight="1">
      <c r="A54" s="7" t="s">
        <v>47</v>
      </c>
      <c r="B54" s="4">
        <v>903</v>
      </c>
      <c r="C54" s="7" t="s">
        <v>9</v>
      </c>
      <c r="D54" s="8" t="s">
        <v>14</v>
      </c>
      <c r="E54" s="8" t="s">
        <v>13</v>
      </c>
      <c r="F54" s="8" t="s">
        <v>49</v>
      </c>
      <c r="G54" s="8" t="s">
        <v>18</v>
      </c>
      <c r="H54" s="19"/>
      <c r="I54" s="25">
        <f t="shared" si="1"/>
        <v>0</v>
      </c>
      <c r="J54" s="19"/>
      <c r="K54" s="25">
        <f t="shared" si="2"/>
        <v>0</v>
      </c>
      <c r="L54" s="25" t="e">
        <f t="shared" si="3"/>
        <v>#DIV/0!</v>
      </c>
    </row>
    <row r="55" spans="1:12" s="6" customFormat="1" ht="53.25" customHeight="1">
      <c r="A55" s="7" t="s">
        <v>47</v>
      </c>
      <c r="B55" s="4">
        <v>903</v>
      </c>
      <c r="C55" s="7" t="s">
        <v>9</v>
      </c>
      <c r="D55" s="8" t="s">
        <v>14</v>
      </c>
      <c r="E55" s="8" t="s">
        <v>15</v>
      </c>
      <c r="F55" s="8">
        <v>7950600</v>
      </c>
      <c r="G55" s="8" t="s">
        <v>18</v>
      </c>
      <c r="H55" s="17">
        <v>331300</v>
      </c>
      <c r="I55" s="25">
        <f t="shared" si="1"/>
        <v>331.3</v>
      </c>
      <c r="J55" s="17">
        <v>80523.43</v>
      </c>
      <c r="K55" s="25">
        <f t="shared" si="2"/>
        <v>80.52342999999999</v>
      </c>
      <c r="L55" s="25">
        <f t="shared" si="3"/>
        <v>24.305291276788406</v>
      </c>
    </row>
    <row r="56" spans="1:12" s="6" customFormat="1" ht="32.25" customHeight="1">
      <c r="A56" s="32" t="s">
        <v>60</v>
      </c>
      <c r="B56" s="33"/>
      <c r="C56" s="33"/>
      <c r="D56" s="33"/>
      <c r="E56" s="33"/>
      <c r="F56" s="33"/>
      <c r="G56" s="34"/>
      <c r="H56" s="19">
        <f>H57</f>
        <v>70000</v>
      </c>
      <c r="I56" s="25">
        <f t="shared" si="1"/>
        <v>70</v>
      </c>
      <c r="J56" s="19">
        <f>J57</f>
        <v>0</v>
      </c>
      <c r="K56" s="25">
        <f t="shared" si="2"/>
        <v>0</v>
      </c>
      <c r="L56" s="25">
        <f t="shared" si="3"/>
        <v>0</v>
      </c>
    </row>
    <row r="57" spans="1:12" s="6" customFormat="1" ht="38.25">
      <c r="A57" s="10" t="s">
        <v>4</v>
      </c>
      <c r="B57" s="1">
        <v>936</v>
      </c>
      <c r="C57" s="7" t="s">
        <v>5</v>
      </c>
      <c r="D57" s="8" t="s">
        <v>13</v>
      </c>
      <c r="E57" s="8" t="s">
        <v>40</v>
      </c>
      <c r="F57" s="1">
        <v>7950400</v>
      </c>
      <c r="G57" s="12" t="s">
        <v>25</v>
      </c>
      <c r="H57" s="17">
        <v>70000</v>
      </c>
      <c r="I57" s="25">
        <f t="shared" si="1"/>
        <v>70</v>
      </c>
      <c r="J57" s="17">
        <v>0</v>
      </c>
      <c r="K57" s="25">
        <f t="shared" si="2"/>
        <v>0</v>
      </c>
      <c r="L57" s="25">
        <f t="shared" si="3"/>
        <v>0</v>
      </c>
    </row>
    <row r="58" spans="1:12" s="6" customFormat="1" ht="36.75" customHeight="1">
      <c r="A58" s="32" t="s">
        <v>61</v>
      </c>
      <c r="B58" s="33"/>
      <c r="C58" s="33"/>
      <c r="D58" s="33"/>
      <c r="E58" s="33"/>
      <c r="F58" s="33"/>
      <c r="G58" s="34"/>
      <c r="H58" s="16">
        <f>H59+H60+H61</f>
        <v>429000</v>
      </c>
      <c r="I58" s="25">
        <f t="shared" si="1"/>
        <v>429</v>
      </c>
      <c r="J58" s="16">
        <f>J59+J60+J61</f>
        <v>80000</v>
      </c>
      <c r="K58" s="25">
        <f t="shared" si="2"/>
        <v>80</v>
      </c>
      <c r="L58" s="25">
        <f t="shared" si="3"/>
        <v>18.64801864801865</v>
      </c>
    </row>
    <row r="59" spans="1:12" s="6" customFormat="1" ht="2.25" customHeight="1">
      <c r="A59" s="30" t="s">
        <v>47</v>
      </c>
      <c r="B59" s="51">
        <v>902</v>
      </c>
      <c r="C59" s="30" t="s">
        <v>46</v>
      </c>
      <c r="D59" s="8" t="s">
        <v>14</v>
      </c>
      <c r="E59" s="8" t="s">
        <v>15</v>
      </c>
      <c r="F59" s="1">
        <v>7952000</v>
      </c>
      <c r="G59" s="8" t="s">
        <v>18</v>
      </c>
      <c r="H59" s="19">
        <v>0</v>
      </c>
      <c r="I59" s="25">
        <f t="shared" si="1"/>
        <v>0</v>
      </c>
      <c r="J59" s="19">
        <v>0</v>
      </c>
      <c r="K59" s="25">
        <f t="shared" si="2"/>
        <v>0</v>
      </c>
      <c r="L59" s="25" t="e">
        <f t="shared" si="3"/>
        <v>#DIV/0!</v>
      </c>
    </row>
    <row r="60" spans="1:12" s="6" customFormat="1" ht="44.25" customHeight="1">
      <c r="A60" s="31"/>
      <c r="B60" s="74"/>
      <c r="C60" s="75"/>
      <c r="D60" s="8" t="s">
        <v>16</v>
      </c>
      <c r="E60" s="8" t="s">
        <v>13</v>
      </c>
      <c r="F60" s="1">
        <v>7952000</v>
      </c>
      <c r="G60" s="8" t="s">
        <v>18</v>
      </c>
      <c r="H60" s="17">
        <v>429000</v>
      </c>
      <c r="I60" s="25">
        <f t="shared" si="1"/>
        <v>429</v>
      </c>
      <c r="J60" s="17">
        <v>80000</v>
      </c>
      <c r="K60" s="25">
        <f t="shared" si="2"/>
        <v>80</v>
      </c>
      <c r="L60" s="25">
        <f t="shared" si="3"/>
        <v>18.64801864801865</v>
      </c>
    </row>
    <row r="61" spans="1:12" s="6" customFormat="1" ht="1.5" customHeight="1">
      <c r="A61" s="10" t="s">
        <v>4</v>
      </c>
      <c r="B61" s="52"/>
      <c r="C61" s="31"/>
      <c r="D61" s="8" t="s">
        <v>16</v>
      </c>
      <c r="E61" s="8" t="s">
        <v>13</v>
      </c>
      <c r="F61" s="1">
        <v>4400202</v>
      </c>
      <c r="G61" s="8" t="s">
        <v>25</v>
      </c>
      <c r="H61" s="19">
        <v>0</v>
      </c>
      <c r="I61" s="25">
        <f t="shared" si="1"/>
        <v>0</v>
      </c>
      <c r="J61" s="19">
        <v>0</v>
      </c>
      <c r="K61" s="25">
        <f t="shared" si="2"/>
        <v>0</v>
      </c>
      <c r="L61" s="25" t="e">
        <f t="shared" si="3"/>
        <v>#DIV/0!</v>
      </c>
    </row>
    <row r="62" spans="1:12" s="6" customFormat="1" ht="36.75" customHeight="1">
      <c r="A62" s="32" t="s">
        <v>63</v>
      </c>
      <c r="B62" s="33"/>
      <c r="C62" s="33"/>
      <c r="D62" s="33"/>
      <c r="E62" s="33"/>
      <c r="F62" s="33"/>
      <c r="G62" s="34"/>
      <c r="H62" s="16">
        <f>H63</f>
        <v>40000</v>
      </c>
      <c r="I62" s="25">
        <f t="shared" si="1"/>
        <v>40</v>
      </c>
      <c r="J62" s="16">
        <f>J63</f>
        <v>0</v>
      </c>
      <c r="K62" s="25">
        <f t="shared" si="2"/>
        <v>0</v>
      </c>
      <c r="L62" s="25">
        <f t="shared" si="3"/>
        <v>0</v>
      </c>
    </row>
    <row r="63" spans="1:12" s="6" customFormat="1" ht="43.5" customHeight="1">
      <c r="A63" s="10" t="s">
        <v>4</v>
      </c>
      <c r="B63" s="1">
        <v>936</v>
      </c>
      <c r="C63" s="7" t="s">
        <v>5</v>
      </c>
      <c r="D63" s="8" t="s">
        <v>13</v>
      </c>
      <c r="E63" s="8" t="s">
        <v>23</v>
      </c>
      <c r="F63" s="1">
        <v>7950300</v>
      </c>
      <c r="G63" s="8" t="s">
        <v>25</v>
      </c>
      <c r="H63" s="17">
        <v>40000</v>
      </c>
      <c r="I63" s="25">
        <f t="shared" si="1"/>
        <v>40</v>
      </c>
      <c r="J63" s="17">
        <v>0</v>
      </c>
      <c r="K63" s="25">
        <f t="shared" si="2"/>
        <v>0</v>
      </c>
      <c r="L63" s="25">
        <f t="shared" si="3"/>
        <v>0</v>
      </c>
    </row>
    <row r="64" spans="1:12" s="6" customFormat="1" ht="33" customHeight="1">
      <c r="A64" s="32" t="s">
        <v>62</v>
      </c>
      <c r="B64" s="33"/>
      <c r="C64" s="33"/>
      <c r="D64" s="33"/>
      <c r="E64" s="33"/>
      <c r="F64" s="33"/>
      <c r="G64" s="34"/>
      <c r="H64" s="16">
        <f>H65</f>
        <v>255100</v>
      </c>
      <c r="I64" s="25">
        <f t="shared" si="1"/>
        <v>255.1</v>
      </c>
      <c r="J64" s="16">
        <f>J65</f>
        <v>0</v>
      </c>
      <c r="K64" s="25">
        <f t="shared" si="2"/>
        <v>0</v>
      </c>
      <c r="L64" s="25">
        <f t="shared" si="3"/>
        <v>0</v>
      </c>
    </row>
    <row r="65" spans="1:12" s="6" customFormat="1" ht="15" customHeight="1">
      <c r="A65" s="62" t="s">
        <v>51</v>
      </c>
      <c r="B65" s="64">
        <v>936</v>
      </c>
      <c r="C65" s="66" t="s">
        <v>5</v>
      </c>
      <c r="D65" s="64">
        <v>10</v>
      </c>
      <c r="E65" s="68" t="s">
        <v>41</v>
      </c>
      <c r="F65" s="68">
        <v>7951000</v>
      </c>
      <c r="G65" s="68" t="s">
        <v>52</v>
      </c>
      <c r="H65" s="58">
        <v>255100</v>
      </c>
      <c r="I65" s="25">
        <f t="shared" si="1"/>
        <v>255.1</v>
      </c>
      <c r="J65" s="58">
        <v>0</v>
      </c>
      <c r="K65" s="25">
        <f t="shared" si="2"/>
        <v>0</v>
      </c>
      <c r="L65" s="25">
        <f t="shared" si="3"/>
        <v>0</v>
      </c>
    </row>
    <row r="66" spans="1:12" s="6" customFormat="1" ht="14.25" customHeight="1">
      <c r="A66" s="63"/>
      <c r="B66" s="65"/>
      <c r="C66" s="67"/>
      <c r="D66" s="65"/>
      <c r="E66" s="69"/>
      <c r="F66" s="69"/>
      <c r="G66" s="69"/>
      <c r="H66" s="59"/>
      <c r="I66" s="25"/>
      <c r="J66" s="59"/>
      <c r="K66" s="25"/>
      <c r="L66" s="25"/>
    </row>
    <row r="67" spans="1:12" s="6" customFormat="1" ht="21.75" customHeight="1">
      <c r="A67" s="32" t="s">
        <v>68</v>
      </c>
      <c r="B67" s="33"/>
      <c r="C67" s="33"/>
      <c r="D67" s="33"/>
      <c r="E67" s="33"/>
      <c r="F67" s="33"/>
      <c r="G67" s="34"/>
      <c r="H67" s="16">
        <f>H68+H69</f>
        <v>2312143.3600000003</v>
      </c>
      <c r="I67" s="25">
        <f t="shared" si="1"/>
        <v>2312.1433600000005</v>
      </c>
      <c r="J67" s="16">
        <f>J68+J69</f>
        <v>170732.41</v>
      </c>
      <c r="K67" s="25">
        <f t="shared" si="2"/>
        <v>170.73241000000002</v>
      </c>
      <c r="L67" s="25">
        <f t="shared" si="3"/>
        <v>7.3841619405468</v>
      </c>
    </row>
    <row r="68" spans="1:12" s="6" customFormat="1" ht="38.25" customHeight="1">
      <c r="A68" s="30" t="s">
        <v>4</v>
      </c>
      <c r="B68" s="51">
        <v>919</v>
      </c>
      <c r="C68" s="30" t="s">
        <v>69</v>
      </c>
      <c r="D68" s="8" t="s">
        <v>13</v>
      </c>
      <c r="E68" s="8" t="s">
        <v>40</v>
      </c>
      <c r="F68" s="1">
        <v>7950800</v>
      </c>
      <c r="G68" s="8" t="s">
        <v>25</v>
      </c>
      <c r="H68" s="17">
        <v>2094943.36</v>
      </c>
      <c r="I68" s="25">
        <f t="shared" si="1"/>
        <v>2094.94336</v>
      </c>
      <c r="J68" s="17">
        <v>170732.41</v>
      </c>
      <c r="K68" s="25">
        <f t="shared" si="2"/>
        <v>170.73241000000002</v>
      </c>
      <c r="L68" s="25">
        <f t="shared" si="3"/>
        <v>8.14973871179028</v>
      </c>
    </row>
    <row r="69" spans="1:12" s="6" customFormat="1" ht="20.25" customHeight="1">
      <c r="A69" s="31"/>
      <c r="B69" s="52"/>
      <c r="C69" s="31"/>
      <c r="D69" s="8" t="s">
        <v>23</v>
      </c>
      <c r="E69" s="8" t="s">
        <v>31</v>
      </c>
      <c r="F69" s="1">
        <v>7950800</v>
      </c>
      <c r="G69" s="8" t="s">
        <v>25</v>
      </c>
      <c r="H69" s="17">
        <v>217200</v>
      </c>
      <c r="I69" s="25">
        <f t="shared" si="1"/>
        <v>217.2</v>
      </c>
      <c r="J69" s="17">
        <v>0</v>
      </c>
      <c r="K69" s="25">
        <f t="shared" si="2"/>
        <v>0</v>
      </c>
      <c r="L69" s="25">
        <f t="shared" si="3"/>
        <v>0</v>
      </c>
    </row>
    <row r="70" spans="1:12" s="6" customFormat="1" ht="47.25" customHeight="1">
      <c r="A70" s="27" t="s">
        <v>65</v>
      </c>
      <c r="B70" s="28"/>
      <c r="C70" s="28"/>
      <c r="D70" s="28"/>
      <c r="E70" s="28"/>
      <c r="F70" s="28"/>
      <c r="G70" s="29"/>
      <c r="H70" s="16">
        <f>H71</f>
        <v>60000</v>
      </c>
      <c r="I70" s="25">
        <f t="shared" si="1"/>
        <v>60</v>
      </c>
      <c r="J70" s="16">
        <f>J71</f>
        <v>0</v>
      </c>
      <c r="K70" s="25">
        <f t="shared" si="2"/>
        <v>0</v>
      </c>
      <c r="L70" s="25">
        <f t="shared" si="3"/>
        <v>0</v>
      </c>
    </row>
    <row r="71" spans="1:12" s="6" customFormat="1" ht="18" customHeight="1">
      <c r="A71" s="62" t="s">
        <v>44</v>
      </c>
      <c r="B71" s="64">
        <v>936</v>
      </c>
      <c r="C71" s="66" t="s">
        <v>5</v>
      </c>
      <c r="D71" s="68" t="s">
        <v>23</v>
      </c>
      <c r="E71" s="68" t="s">
        <v>22</v>
      </c>
      <c r="F71" s="68" t="s">
        <v>64</v>
      </c>
      <c r="G71" s="68" t="s">
        <v>42</v>
      </c>
      <c r="H71" s="58">
        <v>60000</v>
      </c>
      <c r="I71" s="25">
        <f t="shared" si="1"/>
        <v>60</v>
      </c>
      <c r="J71" s="58">
        <v>0</v>
      </c>
      <c r="K71" s="25">
        <f t="shared" si="2"/>
        <v>0</v>
      </c>
      <c r="L71" s="25">
        <f t="shared" si="3"/>
        <v>0</v>
      </c>
    </row>
    <row r="72" spans="1:12" s="6" customFormat="1" ht="14.25" customHeight="1">
      <c r="A72" s="63"/>
      <c r="B72" s="65"/>
      <c r="C72" s="67"/>
      <c r="D72" s="69"/>
      <c r="E72" s="69"/>
      <c r="F72" s="69"/>
      <c r="G72" s="69"/>
      <c r="H72" s="59"/>
      <c r="I72" s="25"/>
      <c r="J72" s="59"/>
      <c r="K72" s="25"/>
      <c r="L72" s="25"/>
    </row>
    <row r="73" spans="1:12" s="6" customFormat="1" ht="34.5" customHeight="1">
      <c r="A73" s="27" t="s">
        <v>67</v>
      </c>
      <c r="B73" s="28"/>
      <c r="C73" s="28"/>
      <c r="D73" s="28"/>
      <c r="E73" s="28"/>
      <c r="F73" s="28"/>
      <c r="G73" s="29"/>
      <c r="H73" s="16">
        <f>H74</f>
        <v>200000</v>
      </c>
      <c r="I73" s="25">
        <f aca="true" t="shared" si="4" ref="I73:I79">H73/1000</f>
        <v>200</v>
      </c>
      <c r="J73" s="16">
        <f>J74</f>
        <v>0</v>
      </c>
      <c r="K73" s="25">
        <f aca="true" t="shared" si="5" ref="K73:K79">J73/1000</f>
        <v>0</v>
      </c>
      <c r="L73" s="25">
        <f t="shared" si="3"/>
        <v>0</v>
      </c>
    </row>
    <row r="74" spans="1:12" s="6" customFormat="1" ht="18.75" customHeight="1">
      <c r="A74" s="62" t="s">
        <v>44</v>
      </c>
      <c r="B74" s="64">
        <v>936</v>
      </c>
      <c r="C74" s="66" t="s">
        <v>5</v>
      </c>
      <c r="D74" s="68" t="s">
        <v>23</v>
      </c>
      <c r="E74" s="68" t="s">
        <v>13</v>
      </c>
      <c r="F74" s="68" t="s">
        <v>66</v>
      </c>
      <c r="G74" s="68" t="s">
        <v>42</v>
      </c>
      <c r="H74" s="58">
        <v>200000</v>
      </c>
      <c r="I74" s="25">
        <f t="shared" si="4"/>
        <v>200</v>
      </c>
      <c r="J74" s="58">
        <v>0</v>
      </c>
      <c r="K74" s="25">
        <f t="shared" si="5"/>
        <v>0</v>
      </c>
      <c r="L74" s="25">
        <f t="shared" si="3"/>
        <v>0</v>
      </c>
    </row>
    <row r="75" spans="1:12" s="6" customFormat="1" ht="14.25" customHeight="1">
      <c r="A75" s="63"/>
      <c r="B75" s="65"/>
      <c r="C75" s="67"/>
      <c r="D75" s="69"/>
      <c r="E75" s="69"/>
      <c r="F75" s="69"/>
      <c r="G75" s="69"/>
      <c r="H75" s="59"/>
      <c r="I75" s="25"/>
      <c r="J75" s="59"/>
      <c r="K75" s="25"/>
      <c r="L75" s="25"/>
    </row>
    <row r="76" spans="1:12" s="6" customFormat="1" ht="34.5" customHeight="1">
      <c r="A76" s="27" t="s">
        <v>71</v>
      </c>
      <c r="B76" s="28"/>
      <c r="C76" s="28"/>
      <c r="D76" s="28"/>
      <c r="E76" s="28"/>
      <c r="F76" s="28"/>
      <c r="G76" s="29"/>
      <c r="H76" s="16">
        <f>H77</f>
        <v>10000</v>
      </c>
      <c r="I76" s="25">
        <f t="shared" si="4"/>
        <v>10</v>
      </c>
      <c r="J76" s="16">
        <f>J77</f>
        <v>0</v>
      </c>
      <c r="K76" s="25">
        <f t="shared" si="5"/>
        <v>0</v>
      </c>
      <c r="L76" s="25">
        <f t="shared" si="3"/>
        <v>0</v>
      </c>
    </row>
    <row r="77" spans="1:12" s="6" customFormat="1" ht="17.25" customHeight="1">
      <c r="A77" s="30" t="s">
        <v>4</v>
      </c>
      <c r="B77" s="64">
        <v>936</v>
      </c>
      <c r="C77" s="66" t="s">
        <v>5</v>
      </c>
      <c r="D77" s="68" t="s">
        <v>13</v>
      </c>
      <c r="E77" s="68" t="s">
        <v>40</v>
      </c>
      <c r="F77" s="68" t="s">
        <v>70</v>
      </c>
      <c r="G77" s="68" t="s">
        <v>25</v>
      </c>
      <c r="H77" s="58">
        <v>10000</v>
      </c>
      <c r="I77" s="25">
        <f t="shared" si="4"/>
        <v>10</v>
      </c>
      <c r="J77" s="58">
        <v>0</v>
      </c>
      <c r="K77" s="25">
        <f t="shared" si="5"/>
        <v>0</v>
      </c>
      <c r="L77" s="25">
        <f t="shared" si="3"/>
        <v>0</v>
      </c>
    </row>
    <row r="78" spans="1:12" s="6" customFormat="1" ht="14.25" customHeight="1">
      <c r="A78" s="31"/>
      <c r="B78" s="65"/>
      <c r="C78" s="67"/>
      <c r="D78" s="69"/>
      <c r="E78" s="69"/>
      <c r="F78" s="69"/>
      <c r="G78" s="69"/>
      <c r="H78" s="59"/>
      <c r="I78" s="25"/>
      <c r="J78" s="59"/>
      <c r="K78" s="25"/>
      <c r="L78" s="25"/>
    </row>
    <row r="79" spans="1:12" ht="21.75" customHeight="1">
      <c r="A79" s="76" t="s">
        <v>50</v>
      </c>
      <c r="B79" s="77"/>
      <c r="C79" s="77"/>
      <c r="D79" s="77"/>
      <c r="E79" s="77"/>
      <c r="F79" s="77"/>
      <c r="G79" s="78"/>
      <c r="H79" s="24">
        <f>H58+H56+H53+H46+H40+H32+H26+H22+H18+H15+H10+H7+H12+H62+H64+H70+H67+H73+H76</f>
        <v>35111927.18</v>
      </c>
      <c r="I79" s="25">
        <f t="shared" si="4"/>
        <v>35111.92718</v>
      </c>
      <c r="J79" s="24">
        <f>J58+J56+J53+J46+J40+J32+J26+J22+J18+J15+J10+J7+J12+J62+J64+J70+J67+J73+J76</f>
        <v>3691569.75</v>
      </c>
      <c r="K79" s="25">
        <f t="shared" si="5"/>
        <v>3691.56975</v>
      </c>
      <c r="L79" s="25">
        <f t="shared" si="3"/>
        <v>10.513720113041087</v>
      </c>
    </row>
  </sheetData>
  <mergeCells count="120">
    <mergeCell ref="J77:J78"/>
    <mergeCell ref="A79:G79"/>
    <mergeCell ref="L5:L6"/>
    <mergeCell ref="E77:E78"/>
    <mergeCell ref="F77:F78"/>
    <mergeCell ref="G77:G78"/>
    <mergeCell ref="H77:H78"/>
    <mergeCell ref="A77:A78"/>
    <mergeCell ref="B77:B78"/>
    <mergeCell ref="C77:C78"/>
    <mergeCell ref="D77:D78"/>
    <mergeCell ref="J74:J75"/>
    <mergeCell ref="A76:G76"/>
    <mergeCell ref="I5:I6"/>
    <mergeCell ref="E74:E75"/>
    <mergeCell ref="F74:F75"/>
    <mergeCell ref="G74:G75"/>
    <mergeCell ref="H74:H75"/>
    <mergeCell ref="H71:H72"/>
    <mergeCell ref="J71:J72"/>
    <mergeCell ref="K5:K6"/>
    <mergeCell ref="A70:G70"/>
    <mergeCell ref="A71:A72"/>
    <mergeCell ref="B71:B72"/>
    <mergeCell ref="C71:C72"/>
    <mergeCell ref="D71:D72"/>
    <mergeCell ref="E71:E72"/>
    <mergeCell ref="F71:F72"/>
    <mergeCell ref="G71:G72"/>
    <mergeCell ref="A67:G67"/>
    <mergeCell ref="A68:A69"/>
    <mergeCell ref="B68:B69"/>
    <mergeCell ref="C68:C69"/>
    <mergeCell ref="H65:H66"/>
    <mergeCell ref="J65:J66"/>
    <mergeCell ref="A62:G62"/>
    <mergeCell ref="A64:G64"/>
    <mergeCell ref="A65:A66"/>
    <mergeCell ref="B65:B66"/>
    <mergeCell ref="C65:C66"/>
    <mergeCell ref="D65:D66"/>
    <mergeCell ref="E65:E66"/>
    <mergeCell ref="F65:F66"/>
    <mergeCell ref="G65:G66"/>
    <mergeCell ref="A53:G53"/>
    <mergeCell ref="A56:G56"/>
    <mergeCell ref="A58:G58"/>
    <mergeCell ref="A59:A60"/>
    <mergeCell ref="B59:B61"/>
    <mergeCell ref="C59:C61"/>
    <mergeCell ref="A46:G46"/>
    <mergeCell ref="A51:G51"/>
    <mergeCell ref="A43:G43"/>
    <mergeCell ref="A44:A45"/>
    <mergeCell ref="B44:B45"/>
    <mergeCell ref="C44:C45"/>
    <mergeCell ref="D44:D45"/>
    <mergeCell ref="E44:E45"/>
    <mergeCell ref="F44:F45"/>
    <mergeCell ref="G44:G45"/>
    <mergeCell ref="A40:G40"/>
    <mergeCell ref="A41:A42"/>
    <mergeCell ref="B41:B42"/>
    <mergeCell ref="C41:C42"/>
    <mergeCell ref="D41:D42"/>
    <mergeCell ref="E41:E42"/>
    <mergeCell ref="F41:F42"/>
    <mergeCell ref="G41:G42"/>
    <mergeCell ref="A32:G32"/>
    <mergeCell ref="A33:A34"/>
    <mergeCell ref="B33:B34"/>
    <mergeCell ref="C33:C34"/>
    <mergeCell ref="J5:J6"/>
    <mergeCell ref="G19:G20"/>
    <mergeCell ref="H19:H20"/>
    <mergeCell ref="J19:J20"/>
    <mergeCell ref="A12:G12"/>
    <mergeCell ref="A15:G15"/>
    <mergeCell ref="A18:G18"/>
    <mergeCell ref="G5:G6"/>
    <mergeCell ref="A73:G73"/>
    <mergeCell ref="A74:A75"/>
    <mergeCell ref="B74:B75"/>
    <mergeCell ref="C74:C75"/>
    <mergeCell ref="D74:D75"/>
    <mergeCell ref="F38:F39"/>
    <mergeCell ref="G38:G39"/>
    <mergeCell ref="A38:A39"/>
    <mergeCell ref="B38:B39"/>
    <mergeCell ref="C38:C39"/>
    <mergeCell ref="D38:D39"/>
    <mergeCell ref="H44:H45"/>
    <mergeCell ref="J44:J45"/>
    <mergeCell ref="E19:E20"/>
    <mergeCell ref="F19:F20"/>
    <mergeCell ref="H38:H39"/>
    <mergeCell ref="J38:J39"/>
    <mergeCell ref="H41:H42"/>
    <mergeCell ref="J41:J42"/>
    <mergeCell ref="E38:E39"/>
    <mergeCell ref="A37:G37"/>
    <mergeCell ref="C27:C30"/>
    <mergeCell ref="B27:B30"/>
    <mergeCell ref="A27:A30"/>
    <mergeCell ref="D19:D20"/>
    <mergeCell ref="A19:A20"/>
    <mergeCell ref="B19:B20"/>
    <mergeCell ref="A22:G22"/>
    <mergeCell ref="A26:G26"/>
    <mergeCell ref="C19:C20"/>
    <mergeCell ref="A10:G10"/>
    <mergeCell ref="A7:G7"/>
    <mergeCell ref="A4:J4"/>
    <mergeCell ref="A5:A6"/>
    <mergeCell ref="B5:B6"/>
    <mergeCell ref="C5:C6"/>
    <mergeCell ref="D5:D6"/>
    <mergeCell ref="E5:E6"/>
    <mergeCell ref="F5:F6"/>
    <mergeCell ref="H5:H6"/>
  </mergeCells>
  <printOptions/>
  <pageMargins left="0.75" right="0.16" top="0.21" bottom="0.35" header="0.16" footer="0.28"/>
  <pageSetup horizontalDpi="600" verticalDpi="600" orientation="portrait" paperSize="9" scale="75" r:id="rId1"/>
  <rowBreaks count="1" manualBreakCount="1">
    <brk id="4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Верхнекамский 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Едигарева</dc:creator>
  <cp:keywords/>
  <dc:description/>
  <cp:lastModifiedBy>Едигарева</cp:lastModifiedBy>
  <cp:lastPrinted>2012-04-17T11:43:28Z</cp:lastPrinted>
  <dcterms:created xsi:type="dcterms:W3CDTF">2008-10-20T07:12:18Z</dcterms:created>
  <dcterms:modified xsi:type="dcterms:W3CDTF">2012-04-27T06:44:23Z</dcterms:modified>
  <cp:category/>
  <cp:version/>
  <cp:contentType/>
  <cp:contentStatus/>
</cp:coreProperties>
</file>