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activeTab="0"/>
  </bookViews>
  <sheets>
    <sheet name="местные" sheetId="1" r:id="rId1"/>
  </sheets>
  <definedNames>
    <definedName name="_xlnm.Print_Area" localSheetId="0">'местные'!$A$1:$K$103</definedName>
  </definedNames>
  <calcPr fullCalcOnLoad="1"/>
</workbook>
</file>

<file path=xl/sharedStrings.xml><?xml version="1.0" encoding="utf-8"?>
<sst xmlns="http://schemas.openxmlformats.org/spreadsheetml/2006/main" count="269" uniqueCount="139">
  <si>
    <t xml:space="preserve">Верхнекамского района </t>
  </si>
  <si>
    <t>№ п\п</t>
  </si>
  <si>
    <t>Отдел по делам молодежи, спорта и проблемам семьи администрации Верхнекамского района</t>
  </si>
  <si>
    <t>Муниципальная долгосрочная целевая программа "Муниципальная поддержка культуры в Верхнекамском районе" на 2009-2013 годы</t>
  </si>
  <si>
    <t>Администрация Верхнекамского района</t>
  </si>
  <si>
    <t>Муниципальная долгосрочная целевая программа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2011-2020гг."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</si>
  <si>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</si>
  <si>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Программа "Спортивная нация на 2011-2013годы"</t>
  </si>
  <si>
    <t>Муниципальнаяцелевая программа "Повышение безопасности дорожного движения в Верхнекамском районе на период 2011-2014 гг."</t>
  </si>
  <si>
    <t>Муниципальная целевая программа "Развитие транспортной инфраструктуры до 2015 года"</t>
  </si>
  <si>
    <t>Культура</t>
  </si>
  <si>
    <t>Отдел ЖКХ</t>
  </si>
  <si>
    <t>Отдел потребительского рынка,малого предпринимательства и защиты прав потребителей</t>
  </si>
  <si>
    <t>отдел дорожного хозяйства,транспорта и связи</t>
  </si>
  <si>
    <t xml:space="preserve">                     Образование</t>
  </si>
  <si>
    <t xml:space="preserve">Выполнение показателей эффективности, </t>
  </si>
  <si>
    <t>предусмотренных долгосрочными программами</t>
  </si>
  <si>
    <t>Наименование показателей эффективности, предусмотренных программой</t>
  </si>
  <si>
    <t>период выполнения показателей эффективности</t>
  </si>
  <si>
    <t>Единица измерения</t>
  </si>
  <si>
    <t>значение показателя эффективности</t>
  </si>
  <si>
    <t>предусмотренных программой на соответсвующий период (Пi пл)</t>
  </si>
  <si>
    <t xml:space="preserve">фактически выполненные показатели эффективности за соответствующий период (Пi ф) </t>
  </si>
  <si>
    <t>отклонение (Пiпл -Пiф)</t>
  </si>
  <si>
    <t>оценка выполнения показателей эффективности в баллах (Оц)</t>
  </si>
  <si>
    <t>Среднее значение показателей эффективности в баллах (СРЗНАЧ Оц)</t>
  </si>
  <si>
    <t>Оценка использования финансовых средств</t>
  </si>
  <si>
    <t>тыс руб</t>
  </si>
  <si>
    <t>1.1.</t>
  </si>
  <si>
    <t>Доля ОУ, в которых проведена модернизация пожарной сигнализации, систем оповещения о пожаре в общем количестве ОУ.</t>
  </si>
  <si>
    <t>%</t>
  </si>
  <si>
    <t>Обеспечение ОУ первичными средствами пожаротушения</t>
  </si>
  <si>
    <t>Доля обработанных деревянных конструкций, чердачных помещений огнезащитным составом в общей численности ОУ.</t>
  </si>
  <si>
    <t>Проведение планово-предупредительных ремонтов электротехнического и противопожарного оборудования, установка молниезащиты.</t>
  </si>
  <si>
    <t>Приведение путейц эвакуации и конструктивных элементов зданий объектов образования в соответствии с нормативными требованиями.</t>
  </si>
  <si>
    <t xml:space="preserve">ед </t>
  </si>
  <si>
    <t>Обеспечение получения лицензии на образовательную деятельность ОУ.</t>
  </si>
  <si>
    <t>Готовность образовательных учреждений к новому учебному году.</t>
  </si>
  <si>
    <t>Количество пожаров, травматизма и гибели людей, предотвращение материального ущерба на объектах образования.</t>
  </si>
  <si>
    <t>Количество мероприятий, предложенных органами надзора к исполнению к исполненным</t>
  </si>
  <si>
    <t>показатели эффективности выполнены в полном объеме</t>
  </si>
  <si>
    <t>программа целесообразна к финансированию</t>
  </si>
  <si>
    <t>качественная оценка выполнения показателей эффективности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</si>
  <si>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</si>
  <si>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</si>
  <si>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</si>
  <si>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</si>
  <si>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</si>
  <si>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</si>
  <si>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</si>
  <si>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</si>
  <si>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</si>
  <si>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Количество детей, охваченных услугой дошкольного образования в организациях различной организационно-правовой формы.</t>
  </si>
  <si>
    <t>чел</t>
  </si>
  <si>
    <t>2.2.</t>
  </si>
  <si>
    <t>Количество детей, стоящих на очереди в дошкольные образовательные учреждения.</t>
  </si>
  <si>
    <t>2.3.</t>
  </si>
  <si>
    <t>Доля лиц с высшим профессиональным образованием в общей численности педагогических работников муниципальных учреждений.</t>
  </si>
  <si>
    <t>2.4.</t>
  </si>
  <si>
    <t>Доля детей первой второй групп здоровья в оьбщей численности обучающихся в муниципальных общеобразовательных учреждениях.</t>
  </si>
  <si>
    <t>2.5.</t>
  </si>
  <si>
    <t>Доля учащихся общеоразовательных учреждений, пользующихся горячим питанием от общего числа учащихся в образовательных учреждениях</t>
  </si>
  <si>
    <t>2.6.</t>
  </si>
  <si>
    <t>Доля учителей общеобразовательных учреждений, имеющих стаж педагогической работы до 5 лет, в общей численности учителей общеобразовательных учреждений.</t>
  </si>
  <si>
    <t>2.7.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</si>
  <si>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собственности.</t>
  </si>
  <si>
    <t>Количество зарегистрированных преступлений</t>
  </si>
  <si>
    <t>шт</t>
  </si>
  <si>
    <t>Количество преступлений, совершенных в общественных местах</t>
  </si>
  <si>
    <t>Количество преступлений, совершенных несовершеннолетними или при их участии</t>
  </si>
  <si>
    <t>Раскрываемость преступлений</t>
  </si>
  <si>
    <t>Доля трудоустроенных лиц, освободившихся из мест лишения свободы (от числа освободившихся и оставшихся на территории района)</t>
  </si>
  <si>
    <t>ед</t>
  </si>
  <si>
    <t>процент поступления налоговых от СМП в общем объеме поступлений</t>
  </si>
  <si>
    <t>снижение количества аварий к предыдущему году</t>
  </si>
  <si>
    <t>Удельный вес население систематически занимающегося физической культурой и спортом.</t>
  </si>
  <si>
    <t>Доля молодых людей охваченных программными мероприятиями</t>
  </si>
  <si>
    <t>Количество молодежных объединений</t>
  </si>
  <si>
    <t>Сокращение числа ДТП</t>
  </si>
  <si>
    <t>Сокращение количества раненых лиц в результате ДТП</t>
  </si>
  <si>
    <t>сокращение количества лиц погибших в дтп (по сравнению с 2010 годом)</t>
  </si>
  <si>
    <t>ремонт автомобильных дорог общего пользования местного значения</t>
  </si>
  <si>
    <t>км</t>
  </si>
  <si>
    <t>Доля протяженности автомобильных дорог общего пользования местного значения, не отвечающих нормативным требованиям, в протяженности автомобильных дорог общего пользования местного значения</t>
  </si>
  <si>
    <t>Доля ДТП, совершению которыхсопутствовало наличие неудовлетворительных дорожных условий, в общем количестве ДТП</t>
  </si>
  <si>
    <t>Доля объектов культуры и искусства, производивших ремонт</t>
  </si>
  <si>
    <t>Доля населения, участвовавшего в культурно-досуговых мероприятиях, организованных КДУ</t>
  </si>
  <si>
    <t>Доля специалистов учреждений культуры и преподавателей, повысивших квалификацию и прошедших переподготовку</t>
  </si>
  <si>
    <t>Доля библиотек и других учреждений культуры, обеспеченных комплектами компьютерной техники</t>
  </si>
  <si>
    <t>обновляемость книжных фондов</t>
  </si>
  <si>
    <t>МЦП "Пожарная безопасность в учреждениях культуры и допонительного образования детей Верхнекамского района на 2011-2015гг."</t>
  </si>
  <si>
    <t>Доля обеспеченности объектов  культуры системами АУПС и СОУЭ</t>
  </si>
  <si>
    <t>Доля обученных требованиям пожарной безопасности руководителей и отвественных лиц учреждений культуры</t>
  </si>
  <si>
    <t>Доля обеспеченности объектов культуры первичными средствами пожаротушения</t>
  </si>
  <si>
    <t>Доля учреждений культуры, проводивших замеры сопротивления, замер вводного кабеля</t>
  </si>
  <si>
    <t>Муниципальная целевая программа "Развитие информационного общества и электронного правительства на территории Верхнекамского района."</t>
  </si>
  <si>
    <t>Количество муниципальных услуг, предоставляемых гражданам и организациям в электронном виде</t>
  </si>
  <si>
    <t>Количество муниципальных служащих, имеющих электронную цифровую подпись</t>
  </si>
  <si>
    <t>Сокращение количества жалоб на оказание муниципальных услуг</t>
  </si>
  <si>
    <t>сокращение времени ожидания результата оказания услуги</t>
  </si>
  <si>
    <t>гол</t>
  </si>
  <si>
    <t xml:space="preserve">показатели эффективности выполнены  в  полном объеме </t>
  </si>
  <si>
    <t xml:space="preserve">показатели эффективности выполнены в  полном объеме </t>
  </si>
  <si>
    <t>Доля среднесписочной численности работников малых и средних предприятий в среднесписочной численности работников</t>
  </si>
  <si>
    <t>Оборот малых и средних предприятий</t>
  </si>
  <si>
    <t>Муниципальная целевая программа "Поддержка и развитие малого и среднего предпринимательства в Верхнекамском районе" на 2011-2013гг.</t>
  </si>
  <si>
    <t>млн. руб.</t>
  </si>
  <si>
    <t>Количество малых и средних предприятий в расчете на 1 тыс. человек населения района</t>
  </si>
  <si>
    <t>Размер среднемесячной заработной платы у наемных работников малых и средних предприятий</t>
  </si>
  <si>
    <t>руб</t>
  </si>
  <si>
    <t>Муниципальная целевая программа "Развитие доступной среды жизнедейтельности для людей с ограниченными в Верхнекамском районе Кировской области"</t>
  </si>
  <si>
    <t>сокращение количества ДТП с пострадавшими</t>
  </si>
  <si>
    <t>за   2013 год</t>
  </si>
  <si>
    <t>Муниципальная целевая программа "Развитие агропромышленного комплекса"</t>
  </si>
  <si>
    <t xml:space="preserve">Индекс физического  объема  продукции
сельского хозяйства, % к 2011 году   </t>
  </si>
  <si>
    <t xml:space="preserve">в т.ч. индекс производства  продукции
сельского хозяйства в сельскохозяйст-
венных организациях                
</t>
  </si>
  <si>
    <t>Объёмы валового производства основных видов сельскохозяйственной продукции, тонн:   картофеля</t>
  </si>
  <si>
    <t>овощей</t>
  </si>
  <si>
    <t>скота и птицы</t>
  </si>
  <si>
    <t>молока</t>
  </si>
  <si>
    <t>яиц</t>
  </si>
  <si>
    <t>Средний надой молока в расчете на одну корову  молочного  стада  в   сельскохозяйственных организациях</t>
  </si>
  <si>
    <t xml:space="preserve">Поголовья сельскохозяйственных животных и птицы в районе: крупного рогатого скота  </t>
  </si>
  <si>
    <t xml:space="preserve">в.ч. коров </t>
  </si>
  <si>
    <t xml:space="preserve">свиней </t>
  </si>
  <si>
    <t xml:space="preserve">птицы  </t>
  </si>
  <si>
    <t>Доля  обрабатываемой  пашни  в  общей площади пашни района</t>
  </si>
  <si>
    <t xml:space="preserve">Уровень рентабельности сельскохозяйственных организаций, %                             </t>
  </si>
  <si>
    <t>тн</t>
  </si>
  <si>
    <t>тыс. шт</t>
  </si>
  <si>
    <t>л</t>
  </si>
  <si>
    <t>Долгосрочная целевая программа "Безопасность в образовательных учреждениях Верхнекамского района "</t>
  </si>
  <si>
    <t>Муниципальная долгосрочная целевая программа "Модернизация системы образования Верхнекамского района"</t>
  </si>
  <si>
    <t>Медицинская комиссия для трудоустройства</t>
  </si>
  <si>
    <t>Обеспечение жильем молодых семей</t>
  </si>
  <si>
    <t>Количество семей улучшивщих свои жилищные условия</t>
  </si>
  <si>
    <t xml:space="preserve">показатели эффективности выполнены </t>
  </si>
  <si>
    <t>показатели эффективности выполнены в не в  полном объеме и требуют корретировки в части показателей</t>
  </si>
  <si>
    <t xml:space="preserve">Программа "Молодежь Верхнекамья"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</si>
</sst>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2" fontId="19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173" fontId="13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9" fillId="0" borderId="5" xfId="0" applyFont="1" applyFill="1" applyBorder="1" applyAlignment="1">
      <alignment/>
    </xf>
    <xf numFmtId="173" fontId="13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8" fillId="0" borderId="0" xfId="0" applyFont="1" applyFill="1" applyAlignment="1">
      <alignment/>
    </xf>
    <xf numFmtId="0" fontId="17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115" zoomScaleSheetLayoutView="115" workbookViewId="0" topLeftCell="A1">
      <pane ySplit="6" topLeftCell="BM97" activePane="bottomLeft" state="frozen"/>
      <selection pane="topLeft" activeCell="A1" sqref="A1"/>
      <selection pane="bottomLeft" activeCell="B53" sqref="B53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2" customWidth="1"/>
    <col min="9" max="9" width="10.75390625" style="0" customWidth="1"/>
    <col min="10" max="10" width="12.875" style="0" customWidth="1"/>
  </cols>
  <sheetData>
    <row r="1" spans="1:11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4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4.2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4.25">
      <c r="A4" s="75" t="s">
        <v>112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4" ht="26.25" customHeight="1">
      <c r="A5" s="79" t="s">
        <v>1</v>
      </c>
      <c r="B5" s="78" t="s">
        <v>17</v>
      </c>
      <c r="C5" s="80" t="s">
        <v>18</v>
      </c>
      <c r="D5" s="78" t="s">
        <v>19</v>
      </c>
      <c r="E5" s="82" t="s">
        <v>20</v>
      </c>
      <c r="F5" s="82"/>
      <c r="G5" s="82"/>
      <c r="H5" s="83"/>
      <c r="I5" s="77" t="s">
        <v>25</v>
      </c>
      <c r="J5" s="76" t="s">
        <v>42</v>
      </c>
      <c r="K5" s="77" t="s">
        <v>26</v>
      </c>
      <c r="N5" s="15"/>
    </row>
    <row r="6" spans="1:11" ht="140.25" customHeight="1">
      <c r="A6" s="79"/>
      <c r="B6" s="78"/>
      <c r="C6" s="81"/>
      <c r="D6" s="78"/>
      <c r="E6" s="18" t="s">
        <v>21</v>
      </c>
      <c r="F6" s="14" t="s">
        <v>22</v>
      </c>
      <c r="G6" s="14" t="s">
        <v>23</v>
      </c>
      <c r="H6" s="14" t="s">
        <v>24</v>
      </c>
      <c r="I6" s="77"/>
      <c r="J6" s="76"/>
      <c r="K6" s="77"/>
    </row>
    <row r="7" spans="1:11" ht="15.75" customHeight="1">
      <c r="A7" s="101" t="s">
        <v>14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ht="76.5" customHeight="1">
      <c r="A8" s="24">
        <v>1</v>
      </c>
      <c r="B8" s="25" t="s">
        <v>131</v>
      </c>
      <c r="C8" s="19">
        <v>2013</v>
      </c>
      <c r="D8" s="19" t="s">
        <v>27</v>
      </c>
      <c r="E8" s="19">
        <v>198.5</v>
      </c>
      <c r="F8" s="19">
        <v>1056.2</v>
      </c>
      <c r="G8" s="26">
        <f>E8-F8</f>
        <v>-857.7</v>
      </c>
      <c r="H8" s="27">
        <f>F8/E8</f>
        <v>5.320906801007557</v>
      </c>
      <c r="I8" s="72">
        <f>(H8+H9+H10+H11+H13+H14+H15+H16+H17+H18)/10</f>
        <v>1.4515473520837436</v>
      </c>
      <c r="J8" s="104" t="s">
        <v>40</v>
      </c>
      <c r="K8" s="100" t="s">
        <v>41</v>
      </c>
    </row>
    <row r="9" spans="1:11" ht="51">
      <c r="A9" s="28" t="s">
        <v>28</v>
      </c>
      <c r="B9" s="16" t="s">
        <v>29</v>
      </c>
      <c r="C9" s="29">
        <v>2013</v>
      </c>
      <c r="D9" s="4" t="s">
        <v>30</v>
      </c>
      <c r="E9" s="4">
        <v>95</v>
      </c>
      <c r="F9" s="4">
        <v>96</v>
      </c>
      <c r="G9" s="5">
        <f>F9-E9</f>
        <v>1</v>
      </c>
      <c r="H9" s="21">
        <f>F9/E9</f>
        <v>1.0105263157894737</v>
      </c>
      <c r="I9" s="73"/>
      <c r="J9" s="105"/>
      <c r="K9" s="100"/>
    </row>
    <row r="10" spans="1:11" ht="27" customHeight="1">
      <c r="A10" s="3" t="s">
        <v>43</v>
      </c>
      <c r="B10" s="16" t="s">
        <v>31</v>
      </c>
      <c r="C10" s="29">
        <v>2013</v>
      </c>
      <c r="D10" s="4" t="s">
        <v>30</v>
      </c>
      <c r="E10" s="4">
        <v>100</v>
      </c>
      <c r="F10" s="4">
        <v>100</v>
      </c>
      <c r="G10" s="5">
        <f aca="true" t="shared" si="0" ref="G10:G18">F10-E10</f>
        <v>0</v>
      </c>
      <c r="H10" s="21">
        <f aca="true" t="shared" si="1" ref="H10:H18">F10/E10</f>
        <v>1</v>
      </c>
      <c r="I10" s="73"/>
      <c r="J10" s="105"/>
      <c r="K10" s="100"/>
    </row>
    <row r="11" spans="1:11" ht="51">
      <c r="A11" s="3" t="s">
        <v>44</v>
      </c>
      <c r="B11" s="16" t="s">
        <v>32</v>
      </c>
      <c r="C11" s="29">
        <v>2013</v>
      </c>
      <c r="D11" s="4" t="s">
        <v>30</v>
      </c>
      <c r="E11" s="4">
        <v>100</v>
      </c>
      <c r="F11" s="4">
        <v>100</v>
      </c>
      <c r="G11" s="5">
        <f t="shared" si="0"/>
        <v>0</v>
      </c>
      <c r="H11" s="21">
        <f t="shared" si="1"/>
        <v>1</v>
      </c>
      <c r="I11" s="73"/>
      <c r="J11" s="105"/>
      <c r="K11" s="100"/>
    </row>
    <row r="12" spans="1:11" ht="15" customHeight="1" hidden="1">
      <c r="A12" s="3"/>
      <c r="B12" s="16"/>
      <c r="C12" s="29">
        <v>2013</v>
      </c>
      <c r="D12" s="4"/>
      <c r="E12" s="4"/>
      <c r="F12" s="30"/>
      <c r="G12" s="5">
        <f t="shared" si="0"/>
        <v>0</v>
      </c>
      <c r="H12" s="21" t="e">
        <f t="shared" si="1"/>
        <v>#DIV/0!</v>
      </c>
      <c r="I12" s="73"/>
      <c r="J12" s="105"/>
      <c r="K12" s="100"/>
    </row>
    <row r="13" spans="1:11" ht="63.75">
      <c r="A13" s="3" t="s">
        <v>45</v>
      </c>
      <c r="B13" s="16" t="s">
        <v>33</v>
      </c>
      <c r="C13" s="29">
        <v>2013</v>
      </c>
      <c r="D13" s="4" t="s">
        <v>27</v>
      </c>
      <c r="E13" s="4">
        <v>110</v>
      </c>
      <c r="F13" s="4">
        <v>121.2</v>
      </c>
      <c r="G13" s="5">
        <f t="shared" si="0"/>
        <v>11.200000000000003</v>
      </c>
      <c r="H13" s="21">
        <f t="shared" si="1"/>
        <v>1.1018181818181818</v>
      </c>
      <c r="I13" s="73"/>
      <c r="J13" s="105"/>
      <c r="K13" s="100"/>
    </row>
    <row r="14" spans="1:11" ht="51">
      <c r="A14" s="3" t="s">
        <v>46</v>
      </c>
      <c r="B14" s="16" t="s">
        <v>34</v>
      </c>
      <c r="C14" s="29">
        <v>2013</v>
      </c>
      <c r="D14" s="4" t="s">
        <v>35</v>
      </c>
      <c r="E14" s="4">
        <v>1</v>
      </c>
      <c r="F14" s="4">
        <v>1</v>
      </c>
      <c r="G14" s="5">
        <f t="shared" si="0"/>
        <v>0</v>
      </c>
      <c r="H14" s="21">
        <f t="shared" si="1"/>
        <v>1</v>
      </c>
      <c r="I14" s="73"/>
      <c r="J14" s="105"/>
      <c r="K14" s="100"/>
    </row>
    <row r="15" spans="1:11" ht="25.5">
      <c r="A15" s="3" t="s">
        <v>47</v>
      </c>
      <c r="B15" s="16" t="s">
        <v>36</v>
      </c>
      <c r="C15" s="29">
        <v>2013</v>
      </c>
      <c r="D15" s="4" t="s">
        <v>30</v>
      </c>
      <c r="E15" s="4">
        <v>100</v>
      </c>
      <c r="F15" s="4">
        <v>100</v>
      </c>
      <c r="G15" s="5">
        <f t="shared" si="0"/>
        <v>0</v>
      </c>
      <c r="H15" s="21">
        <f t="shared" si="1"/>
        <v>1</v>
      </c>
      <c r="I15" s="73"/>
      <c r="J15" s="105"/>
      <c r="K15" s="100"/>
    </row>
    <row r="16" spans="1:11" ht="25.5">
      <c r="A16" s="3" t="s">
        <v>48</v>
      </c>
      <c r="B16" s="16" t="s">
        <v>37</v>
      </c>
      <c r="C16" s="29">
        <v>2013</v>
      </c>
      <c r="D16" s="4" t="s">
        <v>30</v>
      </c>
      <c r="E16" s="4">
        <v>100</v>
      </c>
      <c r="F16" s="4">
        <v>100</v>
      </c>
      <c r="G16" s="5">
        <f t="shared" si="0"/>
        <v>0</v>
      </c>
      <c r="H16" s="21">
        <f t="shared" si="1"/>
        <v>1</v>
      </c>
      <c r="I16" s="73"/>
      <c r="J16" s="105"/>
      <c r="K16" s="100"/>
    </row>
    <row r="17" spans="1:11" ht="51">
      <c r="A17" s="3" t="s">
        <v>49</v>
      </c>
      <c r="B17" s="16" t="s">
        <v>38</v>
      </c>
      <c r="C17" s="29">
        <v>2013</v>
      </c>
      <c r="D17" s="4" t="s">
        <v>30</v>
      </c>
      <c r="E17" s="4">
        <v>0</v>
      </c>
      <c r="F17" s="4">
        <v>0</v>
      </c>
      <c r="G17" s="5">
        <f t="shared" si="0"/>
        <v>0</v>
      </c>
      <c r="H17" s="21">
        <v>1</v>
      </c>
      <c r="I17" s="73"/>
      <c r="J17" s="105"/>
      <c r="K17" s="100"/>
    </row>
    <row r="18" spans="1:11" ht="38.25">
      <c r="A18" s="3" t="s">
        <v>50</v>
      </c>
      <c r="B18" s="16" t="s">
        <v>39</v>
      </c>
      <c r="C18" s="29">
        <v>2013</v>
      </c>
      <c r="D18" s="4" t="s">
        <v>30</v>
      </c>
      <c r="E18" s="4">
        <v>90</v>
      </c>
      <c r="F18" s="4">
        <v>97.4</v>
      </c>
      <c r="G18" s="5">
        <f t="shared" si="0"/>
        <v>7.400000000000006</v>
      </c>
      <c r="H18" s="21">
        <f t="shared" si="1"/>
        <v>1.0822222222222222</v>
      </c>
      <c r="I18" s="95"/>
      <c r="J18" s="105"/>
      <c r="K18" s="100"/>
    </row>
    <row r="19" spans="1:11" ht="80.25" customHeight="1">
      <c r="A19" s="31">
        <v>2</v>
      </c>
      <c r="B19" s="25" t="s">
        <v>132</v>
      </c>
      <c r="C19" s="19">
        <v>2013</v>
      </c>
      <c r="D19" s="19" t="s">
        <v>27</v>
      </c>
      <c r="E19" s="19">
        <v>108</v>
      </c>
      <c r="F19" s="19">
        <v>380.4</v>
      </c>
      <c r="G19" s="19">
        <f>E19-F19</f>
        <v>-272.4</v>
      </c>
      <c r="H19" s="22">
        <f>F19/E19</f>
        <v>3.522222222222222</v>
      </c>
      <c r="I19" s="72">
        <f>(H19+H20+H21+H22+H23+H28+H29+H30)/8</f>
        <v>1.3257700759820612</v>
      </c>
      <c r="J19" s="87" t="s">
        <v>136</v>
      </c>
      <c r="K19" s="87" t="s">
        <v>41</v>
      </c>
    </row>
    <row r="20" spans="1:11" ht="53.25" customHeight="1">
      <c r="A20" s="32" t="s">
        <v>51</v>
      </c>
      <c r="B20" s="13" t="s">
        <v>52</v>
      </c>
      <c r="C20" s="29">
        <v>2013</v>
      </c>
      <c r="D20" s="29" t="s">
        <v>53</v>
      </c>
      <c r="E20" s="29">
        <v>1274</v>
      </c>
      <c r="F20" s="29">
        <v>1449</v>
      </c>
      <c r="G20" s="12">
        <f>F20-E20</f>
        <v>175</v>
      </c>
      <c r="H20" s="21">
        <f>F20/E20</f>
        <v>1.1373626373626373</v>
      </c>
      <c r="I20" s="73"/>
      <c r="J20" s="90"/>
      <c r="K20" s="90"/>
    </row>
    <row r="21" spans="1:11" ht="43.5" customHeight="1">
      <c r="A21" s="33" t="s">
        <v>54</v>
      </c>
      <c r="B21" s="13" t="s">
        <v>55</v>
      </c>
      <c r="C21" s="29">
        <v>2013</v>
      </c>
      <c r="D21" s="29" t="s">
        <v>53</v>
      </c>
      <c r="E21" s="29">
        <v>320</v>
      </c>
      <c r="F21" s="29">
        <v>620</v>
      </c>
      <c r="G21" s="12">
        <f>E21-F21</f>
        <v>-300</v>
      </c>
      <c r="H21" s="21">
        <f>E21/F21</f>
        <v>0.5161290322580645</v>
      </c>
      <c r="I21" s="73"/>
      <c r="J21" s="90"/>
      <c r="K21" s="90"/>
    </row>
    <row r="22" spans="1:11" ht="63.75">
      <c r="A22" s="3" t="s">
        <v>56</v>
      </c>
      <c r="B22" s="10" t="s">
        <v>57</v>
      </c>
      <c r="C22" s="29">
        <v>2013</v>
      </c>
      <c r="D22" s="3" t="s">
        <v>30</v>
      </c>
      <c r="E22" s="3">
        <v>13.1</v>
      </c>
      <c r="F22" s="3">
        <v>10.5</v>
      </c>
      <c r="G22" s="12">
        <f>E22-F22</f>
        <v>2.5999999999999996</v>
      </c>
      <c r="H22" s="21">
        <f>F22/E22</f>
        <v>0.8015267175572519</v>
      </c>
      <c r="I22" s="73"/>
      <c r="J22" s="90"/>
      <c r="K22" s="90"/>
    </row>
    <row r="23" spans="1:11" ht="51">
      <c r="A23" s="3" t="s">
        <v>58</v>
      </c>
      <c r="B23" s="10" t="s">
        <v>59</v>
      </c>
      <c r="C23" s="29">
        <v>2013</v>
      </c>
      <c r="D23" s="3" t="s">
        <v>30</v>
      </c>
      <c r="E23" s="3">
        <v>80</v>
      </c>
      <c r="F23" s="3">
        <v>80</v>
      </c>
      <c r="G23" s="12">
        <f>E23-F23</f>
        <v>0</v>
      </c>
      <c r="H23" s="21">
        <f>E23/F23</f>
        <v>1</v>
      </c>
      <c r="I23" s="73"/>
      <c r="J23" s="90"/>
      <c r="K23" s="90"/>
    </row>
    <row r="24" spans="1:11" ht="0.75" customHeight="1">
      <c r="A24" s="3"/>
      <c r="B24" s="13"/>
      <c r="C24" s="29">
        <v>2013</v>
      </c>
      <c r="D24" s="3"/>
      <c r="E24" s="3">
        <v>82</v>
      </c>
      <c r="F24" s="3">
        <v>83.7</v>
      </c>
      <c r="G24" s="12"/>
      <c r="H24" s="12"/>
      <c r="I24" s="73"/>
      <c r="J24" s="90"/>
      <c r="K24" s="90"/>
    </row>
    <row r="25" spans="1:11" ht="12.75" customHeight="1" hidden="1">
      <c r="A25" s="3"/>
      <c r="B25" s="13"/>
      <c r="C25" s="29">
        <v>2013</v>
      </c>
      <c r="D25" s="3"/>
      <c r="E25" s="3"/>
      <c r="F25" s="3"/>
      <c r="G25" s="12"/>
      <c r="H25" s="12"/>
      <c r="I25" s="73"/>
      <c r="J25" s="90"/>
      <c r="K25" s="90"/>
    </row>
    <row r="26" spans="1:11" ht="12.75" customHeight="1" hidden="1">
      <c r="A26" s="3"/>
      <c r="B26" s="13"/>
      <c r="C26" s="29">
        <v>2013</v>
      </c>
      <c r="D26" s="3"/>
      <c r="E26" s="3"/>
      <c r="F26" s="3"/>
      <c r="G26" s="12"/>
      <c r="H26" s="12"/>
      <c r="I26" s="73"/>
      <c r="J26" s="90"/>
      <c r="K26" s="90"/>
    </row>
    <row r="27" spans="1:11" ht="12.75" customHeight="1" hidden="1">
      <c r="A27" s="3"/>
      <c r="B27" s="13"/>
      <c r="C27" s="29">
        <v>2013</v>
      </c>
      <c r="D27" s="3"/>
      <c r="E27" s="3"/>
      <c r="F27" s="3"/>
      <c r="G27" s="12"/>
      <c r="H27" s="12"/>
      <c r="I27" s="73"/>
      <c r="J27" s="90"/>
      <c r="K27" s="90"/>
    </row>
    <row r="28" spans="1:11" ht="51">
      <c r="A28" s="3" t="s">
        <v>60</v>
      </c>
      <c r="B28" s="13" t="s">
        <v>61</v>
      </c>
      <c r="C28" s="29">
        <v>2013</v>
      </c>
      <c r="D28" s="3" t="s">
        <v>30</v>
      </c>
      <c r="E28" s="3">
        <v>82</v>
      </c>
      <c r="F28" s="3">
        <v>83.7</v>
      </c>
      <c r="G28" s="12">
        <f>E28-F28</f>
        <v>-1.7000000000000028</v>
      </c>
      <c r="H28" s="21">
        <f>F28/E28</f>
        <v>1.0207317073170732</v>
      </c>
      <c r="I28" s="73"/>
      <c r="J28" s="90"/>
      <c r="K28" s="90"/>
    </row>
    <row r="29" spans="1:11" ht="63.75">
      <c r="A29" s="3" t="s">
        <v>62</v>
      </c>
      <c r="B29" s="13" t="s">
        <v>63</v>
      </c>
      <c r="C29" s="29">
        <v>2013</v>
      </c>
      <c r="D29" s="3" t="s">
        <v>30</v>
      </c>
      <c r="E29" s="3">
        <v>6.4</v>
      </c>
      <c r="F29" s="3">
        <v>11.3</v>
      </c>
      <c r="G29" s="12">
        <f>E29-F29</f>
        <v>-4.9</v>
      </c>
      <c r="H29" s="21">
        <f>F29/E29</f>
        <v>1.765625</v>
      </c>
      <c r="I29" s="73"/>
      <c r="J29" s="90"/>
      <c r="K29" s="90"/>
    </row>
    <row r="30" spans="1:11" ht="76.5">
      <c r="A30" s="3" t="s">
        <v>64</v>
      </c>
      <c r="B30" s="10" t="s">
        <v>65</v>
      </c>
      <c r="C30" s="29">
        <v>2013</v>
      </c>
      <c r="D30" s="3" t="s">
        <v>53</v>
      </c>
      <c r="E30" s="3">
        <v>2130</v>
      </c>
      <c r="F30" s="3">
        <v>2528</v>
      </c>
      <c r="G30" s="12">
        <f>E30-F30</f>
        <v>-398</v>
      </c>
      <c r="H30" s="21">
        <f>E30/F30</f>
        <v>0.8425632911392406</v>
      </c>
      <c r="I30" s="95"/>
      <c r="J30" s="88"/>
      <c r="K30" s="88"/>
    </row>
    <row r="31" spans="1:11" ht="18.75">
      <c r="A31" s="97" t="s">
        <v>4</v>
      </c>
      <c r="B31" s="98"/>
      <c r="C31" s="98"/>
      <c r="D31" s="98"/>
      <c r="E31" s="98"/>
      <c r="F31" s="98"/>
      <c r="G31" s="98"/>
      <c r="H31" s="98"/>
      <c r="I31" s="98"/>
      <c r="J31" s="98"/>
      <c r="K31" s="99"/>
    </row>
    <row r="32" spans="1:11" ht="101.25" customHeight="1">
      <c r="A32" s="34">
        <v>1</v>
      </c>
      <c r="B32" s="34" t="s">
        <v>6</v>
      </c>
      <c r="C32" s="19">
        <v>2013</v>
      </c>
      <c r="D32" s="34" t="s">
        <v>27</v>
      </c>
      <c r="E32" s="34">
        <v>131.8</v>
      </c>
      <c r="F32" s="34">
        <v>131.8</v>
      </c>
      <c r="G32" s="35">
        <f aca="true" t="shared" si="2" ref="G32:G37">E32-F32</f>
        <v>0</v>
      </c>
      <c r="H32" s="22">
        <f>E32/F32</f>
        <v>1</v>
      </c>
      <c r="I32" s="72">
        <f>(H32+H33+H34+H35+H36+H37)/6</f>
        <v>1.2575421677767225</v>
      </c>
      <c r="J32" s="87" t="s">
        <v>40</v>
      </c>
      <c r="K32" s="87" t="s">
        <v>41</v>
      </c>
    </row>
    <row r="33" spans="1:11" ht="67.5" customHeight="1">
      <c r="A33" s="36" t="s">
        <v>28</v>
      </c>
      <c r="B33" s="13" t="s">
        <v>66</v>
      </c>
      <c r="C33" s="11">
        <v>2013</v>
      </c>
      <c r="D33" s="3" t="s">
        <v>67</v>
      </c>
      <c r="E33" s="3">
        <v>556</v>
      </c>
      <c r="F33" s="3">
        <v>537</v>
      </c>
      <c r="G33" s="12">
        <f t="shared" si="2"/>
        <v>19</v>
      </c>
      <c r="H33" s="21">
        <f>E33/F33</f>
        <v>1.0353817504655494</v>
      </c>
      <c r="I33" s="73"/>
      <c r="J33" s="90"/>
      <c r="K33" s="90"/>
    </row>
    <row r="34" spans="1:11" ht="72" customHeight="1">
      <c r="A34" s="3" t="s">
        <v>43</v>
      </c>
      <c r="B34" s="13" t="s">
        <v>68</v>
      </c>
      <c r="C34" s="11">
        <v>2013</v>
      </c>
      <c r="D34" s="3" t="s">
        <v>67</v>
      </c>
      <c r="E34" s="3">
        <v>86</v>
      </c>
      <c r="F34" s="3">
        <v>96</v>
      </c>
      <c r="G34" s="12">
        <f t="shared" si="2"/>
        <v>-10</v>
      </c>
      <c r="H34" s="21">
        <f>E34/F34</f>
        <v>0.8958333333333334</v>
      </c>
      <c r="I34" s="73"/>
      <c r="J34" s="90"/>
      <c r="K34" s="90"/>
    </row>
    <row r="35" spans="1:11" ht="57.75" customHeight="1">
      <c r="A35" s="3" t="s">
        <v>44</v>
      </c>
      <c r="B35" s="13" t="s">
        <v>69</v>
      </c>
      <c r="C35" s="11">
        <v>2013</v>
      </c>
      <c r="D35" s="3" t="s">
        <v>67</v>
      </c>
      <c r="E35" s="3">
        <v>40</v>
      </c>
      <c r="F35" s="3">
        <v>21</v>
      </c>
      <c r="G35" s="12">
        <f t="shared" si="2"/>
        <v>19</v>
      </c>
      <c r="H35" s="21">
        <f>E35/F35</f>
        <v>1.9047619047619047</v>
      </c>
      <c r="I35" s="73"/>
      <c r="J35" s="90"/>
      <c r="K35" s="90"/>
    </row>
    <row r="36" spans="1:11" ht="57.75" customHeight="1">
      <c r="A36" s="3" t="s">
        <v>45</v>
      </c>
      <c r="B36" s="13" t="s">
        <v>70</v>
      </c>
      <c r="C36" s="11">
        <v>2013</v>
      </c>
      <c r="D36" s="3" t="s">
        <v>30</v>
      </c>
      <c r="E36" s="3">
        <v>78</v>
      </c>
      <c r="F36" s="3">
        <v>80.1</v>
      </c>
      <c r="G36" s="12">
        <f>E36-F36</f>
        <v>-2.0999999999999943</v>
      </c>
      <c r="H36" s="21">
        <f>F36/E36</f>
        <v>1.0269230769230768</v>
      </c>
      <c r="I36" s="73"/>
      <c r="J36" s="90"/>
      <c r="K36" s="90"/>
    </row>
    <row r="37" spans="1:11" ht="57.75" customHeight="1">
      <c r="A37" s="3" t="s">
        <v>46</v>
      </c>
      <c r="B37" s="13" t="s">
        <v>71</v>
      </c>
      <c r="C37" s="11">
        <v>2013</v>
      </c>
      <c r="D37" s="3" t="s">
        <v>30</v>
      </c>
      <c r="E37" s="3">
        <v>17</v>
      </c>
      <c r="F37" s="3">
        <v>28.6</v>
      </c>
      <c r="G37" s="12">
        <f t="shared" si="2"/>
        <v>-11.600000000000001</v>
      </c>
      <c r="H37" s="21">
        <f>F37/E37</f>
        <v>1.6823529411764706</v>
      </c>
      <c r="I37" s="73"/>
      <c r="J37" s="90"/>
      <c r="K37" s="90"/>
    </row>
    <row r="38" spans="1:11" ht="20.25" customHeight="1">
      <c r="A38" s="109" t="s">
        <v>12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</row>
    <row r="39" spans="1:11" ht="93.75" customHeight="1">
      <c r="A39" s="59">
        <v>1</v>
      </c>
      <c r="B39" s="60" t="s">
        <v>105</v>
      </c>
      <c r="C39" s="61">
        <v>2013</v>
      </c>
      <c r="D39" s="61" t="s">
        <v>27</v>
      </c>
      <c r="E39" s="61">
        <v>13786.128</v>
      </c>
      <c r="F39" s="61">
        <v>13786.128</v>
      </c>
      <c r="G39" s="35">
        <f aca="true" t="shared" si="3" ref="G39:G44">E39-F39</f>
        <v>0</v>
      </c>
      <c r="H39" s="22">
        <f>E39/F39</f>
        <v>1</v>
      </c>
      <c r="I39" s="92">
        <f>(H39+H40+H41+H42+H43+H44)/6</f>
        <v>1.160641379626275</v>
      </c>
      <c r="J39" s="87" t="s">
        <v>40</v>
      </c>
      <c r="K39" s="87" t="s">
        <v>41</v>
      </c>
    </row>
    <row r="40" spans="1:11" ht="40.5" customHeight="1">
      <c r="A40" s="62" t="s">
        <v>28</v>
      </c>
      <c r="B40" s="13" t="s">
        <v>73</v>
      </c>
      <c r="C40" s="11">
        <v>2013</v>
      </c>
      <c r="D40" s="3" t="s">
        <v>30</v>
      </c>
      <c r="E40" s="3">
        <v>13</v>
      </c>
      <c r="F40" s="3">
        <v>12.3</v>
      </c>
      <c r="G40" s="12">
        <f t="shared" si="3"/>
        <v>0.6999999999999993</v>
      </c>
      <c r="H40" s="21">
        <f>F40/E40</f>
        <v>0.9461538461538462</v>
      </c>
      <c r="I40" s="94"/>
      <c r="J40" s="90"/>
      <c r="K40" s="90"/>
    </row>
    <row r="41" spans="1:11" ht="52.5" customHeight="1">
      <c r="A41" s="62" t="s">
        <v>43</v>
      </c>
      <c r="B41" s="13" t="s">
        <v>103</v>
      </c>
      <c r="C41" s="11">
        <v>2013</v>
      </c>
      <c r="D41" s="3" t="s">
        <v>30</v>
      </c>
      <c r="E41" s="3">
        <v>11</v>
      </c>
      <c r="F41" s="3">
        <v>14.63</v>
      </c>
      <c r="G41" s="12">
        <f t="shared" si="3"/>
        <v>-3.630000000000001</v>
      </c>
      <c r="H41" s="21">
        <f>F41/E41</f>
        <v>1.33</v>
      </c>
      <c r="I41" s="94"/>
      <c r="J41" s="90"/>
      <c r="K41" s="90"/>
    </row>
    <row r="42" spans="1:11" ht="56.25" customHeight="1">
      <c r="A42" s="62" t="s">
        <v>44</v>
      </c>
      <c r="B42" s="13" t="s">
        <v>104</v>
      </c>
      <c r="C42" s="11">
        <v>2013</v>
      </c>
      <c r="D42" s="3" t="s">
        <v>106</v>
      </c>
      <c r="E42" s="3">
        <v>655</v>
      </c>
      <c r="F42" s="3">
        <v>855.5</v>
      </c>
      <c r="G42" s="12">
        <f t="shared" si="3"/>
        <v>-200.5</v>
      </c>
      <c r="H42" s="21">
        <f>F42/E42</f>
        <v>1.3061068702290077</v>
      </c>
      <c r="I42" s="94"/>
      <c r="J42" s="90"/>
      <c r="K42" s="90"/>
    </row>
    <row r="43" spans="1:11" ht="56.25" customHeight="1">
      <c r="A43" s="62" t="s">
        <v>45</v>
      </c>
      <c r="B43" s="13" t="s">
        <v>107</v>
      </c>
      <c r="C43" s="11">
        <v>2013</v>
      </c>
      <c r="D43" s="3" t="s">
        <v>72</v>
      </c>
      <c r="E43" s="3">
        <v>2.6</v>
      </c>
      <c r="F43" s="3">
        <v>3.57</v>
      </c>
      <c r="G43" s="12">
        <f t="shared" si="3"/>
        <v>-0.9699999999999998</v>
      </c>
      <c r="H43" s="21">
        <f>F43/E43</f>
        <v>1.3730769230769229</v>
      </c>
      <c r="I43" s="94"/>
      <c r="J43" s="90"/>
      <c r="K43" s="90"/>
    </row>
    <row r="44" spans="1:11" ht="56.25" customHeight="1">
      <c r="A44" s="62" t="s">
        <v>46</v>
      </c>
      <c r="B44" s="13" t="s">
        <v>108</v>
      </c>
      <c r="C44" s="11">
        <v>2013</v>
      </c>
      <c r="D44" s="3" t="s">
        <v>109</v>
      </c>
      <c r="E44" s="3">
        <v>9400</v>
      </c>
      <c r="F44" s="3">
        <v>9480</v>
      </c>
      <c r="G44" s="12">
        <f t="shared" si="3"/>
        <v>-80</v>
      </c>
      <c r="H44" s="21">
        <f>F44/E44</f>
        <v>1.0085106382978724</v>
      </c>
      <c r="I44" s="93"/>
      <c r="J44" s="88"/>
      <c r="K44" s="88"/>
    </row>
    <row r="45" spans="1:11" ht="16.5" customHeight="1">
      <c r="A45" s="106" t="s">
        <v>11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8"/>
    </row>
    <row r="46" spans="1:11" ht="117.75" customHeight="1">
      <c r="A46" s="23">
        <v>1</v>
      </c>
      <c r="B46" s="19" t="s">
        <v>5</v>
      </c>
      <c r="C46" s="19">
        <v>2013</v>
      </c>
      <c r="D46" s="19" t="s">
        <v>27</v>
      </c>
      <c r="E46" s="19">
        <v>410.6</v>
      </c>
      <c r="F46" s="19">
        <v>410.6</v>
      </c>
      <c r="G46" s="19">
        <f>F46-E46</f>
        <v>0</v>
      </c>
      <c r="H46" s="22">
        <f>F46/E46</f>
        <v>1</v>
      </c>
      <c r="I46" s="92">
        <f>(H46+H47)/2</f>
        <v>1</v>
      </c>
      <c r="J46" s="87" t="s">
        <v>40</v>
      </c>
      <c r="K46" s="87" t="s">
        <v>41</v>
      </c>
    </row>
    <row r="47" spans="1:11" ht="50.25" customHeight="1">
      <c r="A47" s="37" t="s">
        <v>28</v>
      </c>
      <c r="B47" s="38" t="s">
        <v>74</v>
      </c>
      <c r="C47" s="39">
        <v>2013</v>
      </c>
      <c r="D47" s="37" t="s">
        <v>67</v>
      </c>
      <c r="E47" s="37">
        <v>10</v>
      </c>
      <c r="F47" s="37">
        <v>10</v>
      </c>
      <c r="G47" s="12">
        <f>E47-F47</f>
        <v>0</v>
      </c>
      <c r="H47" s="21">
        <f>F47/E47</f>
        <v>1</v>
      </c>
      <c r="I47" s="94"/>
      <c r="J47" s="90"/>
      <c r="K47" s="90"/>
    </row>
    <row r="48" spans="1:11" ht="38.25" customHeight="1" hidden="1">
      <c r="A48" s="3"/>
      <c r="B48" s="13"/>
      <c r="C48" s="11"/>
      <c r="D48" s="3"/>
      <c r="E48" s="3"/>
      <c r="F48" s="3"/>
      <c r="G48" s="12"/>
      <c r="H48" s="12"/>
      <c r="I48" s="17"/>
      <c r="J48" s="20"/>
      <c r="K48" s="17"/>
    </row>
    <row r="49" spans="1:11" ht="23.25" customHeight="1">
      <c r="A49" s="112" t="s">
        <v>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4"/>
    </row>
    <row r="50" spans="1:11" ht="39" customHeight="1">
      <c r="A50" s="40">
        <v>1</v>
      </c>
      <c r="B50" s="34" t="s">
        <v>7</v>
      </c>
      <c r="C50" s="41">
        <v>2013</v>
      </c>
      <c r="D50" s="42" t="s">
        <v>27</v>
      </c>
      <c r="E50" s="41">
        <v>100</v>
      </c>
      <c r="F50" s="41">
        <v>190</v>
      </c>
      <c r="G50" s="43">
        <f aca="true" t="shared" si="4" ref="G50:G56">F50-E50</f>
        <v>90</v>
      </c>
      <c r="H50" s="43">
        <f aca="true" t="shared" si="5" ref="H50:H56">F50/E50</f>
        <v>1.9</v>
      </c>
      <c r="I50" s="72">
        <f>(H50+H51)/2</f>
        <v>1.6069444444444443</v>
      </c>
      <c r="J50" s="87" t="s">
        <v>40</v>
      </c>
      <c r="K50" s="87" t="s">
        <v>41</v>
      </c>
    </row>
    <row r="51" spans="1:11" ht="70.5" customHeight="1">
      <c r="A51" s="36" t="s">
        <v>28</v>
      </c>
      <c r="B51" s="13" t="s">
        <v>75</v>
      </c>
      <c r="C51" s="11">
        <v>2013</v>
      </c>
      <c r="D51" s="3" t="s">
        <v>30</v>
      </c>
      <c r="E51" s="3">
        <v>18</v>
      </c>
      <c r="F51" s="3">
        <v>23.65</v>
      </c>
      <c r="G51" s="43">
        <f t="shared" si="4"/>
        <v>5.649999999999999</v>
      </c>
      <c r="H51" s="43">
        <f t="shared" si="5"/>
        <v>1.3138888888888889</v>
      </c>
      <c r="I51" s="95"/>
      <c r="J51" s="88"/>
      <c r="K51" s="88"/>
    </row>
    <row r="52" spans="1:11" ht="41.25" customHeight="1">
      <c r="A52" s="40">
        <v>2</v>
      </c>
      <c r="B52" s="34" t="s">
        <v>138</v>
      </c>
      <c r="C52" s="42">
        <v>2013</v>
      </c>
      <c r="D52" s="42" t="s">
        <v>27</v>
      </c>
      <c r="E52" s="42">
        <v>80</v>
      </c>
      <c r="F52" s="42">
        <v>125</v>
      </c>
      <c r="G52" s="43">
        <f t="shared" si="4"/>
        <v>45</v>
      </c>
      <c r="H52" s="43">
        <f t="shared" si="5"/>
        <v>1.5625</v>
      </c>
      <c r="I52" s="72">
        <f>(H52+H53+H54)/3</f>
        <v>1.1908670033670035</v>
      </c>
      <c r="J52" s="87" t="s">
        <v>40</v>
      </c>
      <c r="K52" s="87" t="s">
        <v>41</v>
      </c>
    </row>
    <row r="53" spans="1:11" ht="60" customHeight="1">
      <c r="A53" s="3" t="s">
        <v>51</v>
      </c>
      <c r="B53" s="13" t="s">
        <v>76</v>
      </c>
      <c r="C53" s="11">
        <v>2013</v>
      </c>
      <c r="D53" s="3" t="s">
        <v>30</v>
      </c>
      <c r="E53" s="3">
        <v>99</v>
      </c>
      <c r="F53" s="3">
        <v>100</v>
      </c>
      <c r="G53" s="43">
        <f t="shared" si="4"/>
        <v>1</v>
      </c>
      <c r="H53" s="43">
        <f t="shared" si="5"/>
        <v>1.0101010101010102</v>
      </c>
      <c r="I53" s="73"/>
      <c r="J53" s="90"/>
      <c r="K53" s="90"/>
    </row>
    <row r="54" spans="1:11" ht="119.25" customHeight="1">
      <c r="A54" s="3" t="s">
        <v>54</v>
      </c>
      <c r="B54" s="13" t="s">
        <v>77</v>
      </c>
      <c r="C54" s="11">
        <v>2013</v>
      </c>
      <c r="D54" s="3" t="s">
        <v>67</v>
      </c>
      <c r="E54" s="3">
        <v>9</v>
      </c>
      <c r="F54" s="3">
        <v>9</v>
      </c>
      <c r="G54" s="3">
        <f t="shared" si="4"/>
        <v>0</v>
      </c>
      <c r="H54" s="3">
        <f t="shared" si="5"/>
        <v>1</v>
      </c>
      <c r="I54" s="95"/>
      <c r="J54" s="88"/>
      <c r="K54" s="88"/>
    </row>
    <row r="55" spans="1:11" ht="72" customHeight="1">
      <c r="A55" s="40">
        <v>2</v>
      </c>
      <c r="B55" s="34" t="s">
        <v>134</v>
      </c>
      <c r="C55" s="42">
        <v>2013</v>
      </c>
      <c r="D55" s="42" t="s">
        <v>27</v>
      </c>
      <c r="E55" s="42">
        <v>306.2</v>
      </c>
      <c r="F55" s="42">
        <v>183.9</v>
      </c>
      <c r="G55" s="43">
        <f t="shared" si="4"/>
        <v>-122.29999999999998</v>
      </c>
      <c r="H55" s="43">
        <f t="shared" si="5"/>
        <v>0.600587851077727</v>
      </c>
      <c r="I55" s="96">
        <f>(H55+H56)/2</f>
        <v>0.8002939255388635</v>
      </c>
      <c r="J55" s="91" t="s">
        <v>137</v>
      </c>
      <c r="K55" s="91" t="s">
        <v>41</v>
      </c>
    </row>
    <row r="56" spans="1:11" ht="72" customHeight="1">
      <c r="A56" s="3" t="s">
        <v>51</v>
      </c>
      <c r="B56" s="13" t="s">
        <v>135</v>
      </c>
      <c r="C56" s="11">
        <v>2013</v>
      </c>
      <c r="D56" s="3" t="s">
        <v>30</v>
      </c>
      <c r="E56" s="3">
        <v>1</v>
      </c>
      <c r="F56" s="3">
        <v>1</v>
      </c>
      <c r="G56" s="43">
        <f t="shared" si="4"/>
        <v>0</v>
      </c>
      <c r="H56" s="43">
        <f t="shared" si="5"/>
        <v>1</v>
      </c>
      <c r="I56" s="96"/>
      <c r="J56" s="91"/>
      <c r="K56" s="91"/>
    </row>
    <row r="57" spans="1:11" s="1" customFormat="1" ht="21" customHeight="1">
      <c r="A57" s="106" t="s">
        <v>13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8"/>
    </row>
    <row r="58" spans="1:11" ht="87" customHeight="1">
      <c r="A58" s="23">
        <v>1</v>
      </c>
      <c r="B58" s="44" t="s">
        <v>8</v>
      </c>
      <c r="C58" s="19">
        <v>2013</v>
      </c>
      <c r="D58" s="19" t="s">
        <v>27</v>
      </c>
      <c r="E58" s="19">
        <v>579.3</v>
      </c>
      <c r="F58" s="19">
        <v>2270.7</v>
      </c>
      <c r="G58" s="19">
        <f aca="true" t="shared" si="6" ref="G58:G65">F58-E58</f>
        <v>1691.3999999999999</v>
      </c>
      <c r="H58" s="22">
        <f aca="true" t="shared" si="7" ref="H58:H65">F58/E58</f>
        <v>3.919730709476955</v>
      </c>
      <c r="I58" s="92">
        <f>(H58+H59+H60+H61+H62)/5</f>
        <v>1.4799526885402354</v>
      </c>
      <c r="J58" s="87" t="s">
        <v>102</v>
      </c>
      <c r="K58" s="87" t="s">
        <v>41</v>
      </c>
    </row>
    <row r="59" spans="1:11" ht="12.75" customHeight="1">
      <c r="A59" s="3" t="s">
        <v>28</v>
      </c>
      <c r="B59" s="45" t="s">
        <v>78</v>
      </c>
      <c r="C59" s="11">
        <v>2013</v>
      </c>
      <c r="D59" s="3" t="s">
        <v>67</v>
      </c>
      <c r="E59" s="3">
        <v>235</v>
      </c>
      <c r="F59" s="3">
        <v>158</v>
      </c>
      <c r="G59" s="46">
        <f t="shared" si="6"/>
        <v>-77</v>
      </c>
      <c r="H59" s="47">
        <f t="shared" si="7"/>
        <v>0.6723404255319149</v>
      </c>
      <c r="I59" s="94"/>
      <c r="J59" s="90"/>
      <c r="K59" s="90"/>
    </row>
    <row r="60" spans="1:11" ht="22.5" customHeight="1">
      <c r="A60" s="3" t="s">
        <v>43</v>
      </c>
      <c r="B60" s="45" t="s">
        <v>79</v>
      </c>
      <c r="C60" s="11">
        <v>2013</v>
      </c>
      <c r="D60" s="3" t="s">
        <v>67</v>
      </c>
      <c r="E60" s="3">
        <v>26</v>
      </c>
      <c r="F60" s="3">
        <v>21</v>
      </c>
      <c r="G60" s="46">
        <f t="shared" si="6"/>
        <v>-5</v>
      </c>
      <c r="H60" s="47">
        <f t="shared" si="7"/>
        <v>0.8076923076923077</v>
      </c>
      <c r="I60" s="94"/>
      <c r="J60" s="90"/>
      <c r="K60" s="90"/>
    </row>
    <row r="61" spans="1:11" ht="24.75" customHeight="1">
      <c r="A61" s="3" t="s">
        <v>44</v>
      </c>
      <c r="B61" s="45" t="s">
        <v>111</v>
      </c>
      <c r="C61" s="11">
        <v>2013</v>
      </c>
      <c r="D61" s="3" t="s">
        <v>67</v>
      </c>
      <c r="E61" s="3">
        <v>19</v>
      </c>
      <c r="F61" s="3">
        <v>19</v>
      </c>
      <c r="G61" s="46">
        <f t="shared" si="6"/>
        <v>0</v>
      </c>
      <c r="H61" s="47">
        <f t="shared" si="7"/>
        <v>1</v>
      </c>
      <c r="I61" s="94"/>
      <c r="J61" s="90"/>
      <c r="K61" s="90"/>
    </row>
    <row r="62" spans="1:11" ht="24" customHeight="1">
      <c r="A62" s="46" t="s">
        <v>45</v>
      </c>
      <c r="B62" s="45" t="s">
        <v>80</v>
      </c>
      <c r="C62" s="11">
        <v>2013</v>
      </c>
      <c r="D62" s="3" t="s">
        <v>53</v>
      </c>
      <c r="E62" s="3">
        <v>1</v>
      </c>
      <c r="F62" s="46">
        <v>1</v>
      </c>
      <c r="G62" s="46">
        <f t="shared" si="6"/>
        <v>0</v>
      </c>
      <c r="H62" s="47">
        <f t="shared" si="7"/>
        <v>1</v>
      </c>
      <c r="I62" s="93"/>
      <c r="J62" s="88"/>
      <c r="K62" s="88"/>
    </row>
    <row r="63" spans="1:11" ht="57" customHeight="1">
      <c r="A63" s="48">
        <v>2</v>
      </c>
      <c r="B63" s="34" t="s">
        <v>9</v>
      </c>
      <c r="C63" s="19">
        <v>2013</v>
      </c>
      <c r="D63" s="34" t="s">
        <v>27</v>
      </c>
      <c r="E63" s="34">
        <v>365.7</v>
      </c>
      <c r="F63" s="34">
        <v>2210.7</v>
      </c>
      <c r="G63" s="46">
        <f t="shared" si="6"/>
        <v>1844.9999999999998</v>
      </c>
      <c r="H63" s="47">
        <f t="shared" si="7"/>
        <v>6.045118949958982</v>
      </c>
      <c r="I63" s="92">
        <f>(H63+H64+H65+H66)/4</f>
        <v>6.135960452687702</v>
      </c>
      <c r="J63" s="87" t="s">
        <v>40</v>
      </c>
      <c r="K63" s="87" t="s">
        <v>41</v>
      </c>
    </row>
    <row r="64" spans="1:11" ht="25.5">
      <c r="A64" s="28" t="s">
        <v>51</v>
      </c>
      <c r="B64" s="10" t="s">
        <v>81</v>
      </c>
      <c r="C64" s="11">
        <v>2013</v>
      </c>
      <c r="D64" s="3" t="s">
        <v>82</v>
      </c>
      <c r="E64" s="3">
        <v>2.78</v>
      </c>
      <c r="F64" s="3">
        <v>2.78</v>
      </c>
      <c r="G64" s="46">
        <f t="shared" si="6"/>
        <v>0</v>
      </c>
      <c r="H64" s="47">
        <f t="shared" si="7"/>
        <v>1</v>
      </c>
      <c r="I64" s="94"/>
      <c r="J64" s="90"/>
      <c r="K64" s="90"/>
    </row>
    <row r="65" spans="1:11" ht="89.25">
      <c r="A65" s="28" t="s">
        <v>54</v>
      </c>
      <c r="B65" s="10" t="s">
        <v>83</v>
      </c>
      <c r="C65" s="11">
        <v>2013</v>
      </c>
      <c r="D65" s="3" t="s">
        <v>30</v>
      </c>
      <c r="E65" s="3">
        <v>78.3</v>
      </c>
      <c r="F65" s="3">
        <v>78.2</v>
      </c>
      <c r="G65" s="46">
        <f t="shared" si="6"/>
        <v>-0.09999999999999432</v>
      </c>
      <c r="H65" s="47">
        <f t="shared" si="7"/>
        <v>0.9987228607918264</v>
      </c>
      <c r="I65" s="94"/>
      <c r="J65" s="90"/>
      <c r="K65" s="90"/>
    </row>
    <row r="66" spans="1:11" ht="48.75" customHeight="1">
      <c r="A66" s="28" t="s">
        <v>56</v>
      </c>
      <c r="B66" s="10" t="s">
        <v>84</v>
      </c>
      <c r="C66" s="11">
        <v>2013</v>
      </c>
      <c r="D66" s="3" t="s">
        <v>30</v>
      </c>
      <c r="E66" s="3">
        <v>33</v>
      </c>
      <c r="F66" s="3">
        <v>2</v>
      </c>
      <c r="G66" s="46">
        <f>E66-F66</f>
        <v>31</v>
      </c>
      <c r="H66" s="47">
        <f>E66/F66</f>
        <v>16.5</v>
      </c>
      <c r="I66" s="93"/>
      <c r="J66" s="88"/>
      <c r="K66" s="88"/>
    </row>
    <row r="67" spans="1:11" ht="0.75" customHeight="1" hidden="1">
      <c r="A67" s="6"/>
      <c r="B67" s="7"/>
      <c r="C67" s="8"/>
      <c r="D67" s="8"/>
      <c r="E67" s="8"/>
      <c r="F67" s="8"/>
      <c r="G67" s="8"/>
      <c r="H67" s="9"/>
      <c r="I67" s="17"/>
      <c r="J67" s="20"/>
      <c r="K67" s="17"/>
    </row>
    <row r="68" spans="1:11" ht="15.75" hidden="1">
      <c r="A68" s="6"/>
      <c r="B68" s="7"/>
      <c r="C68" s="8"/>
      <c r="D68" s="8"/>
      <c r="E68" s="8"/>
      <c r="F68" s="8"/>
      <c r="G68" s="8"/>
      <c r="H68" s="9"/>
      <c r="I68" s="17"/>
      <c r="J68" s="20"/>
      <c r="K68" s="17"/>
    </row>
    <row r="69" spans="1:11" ht="15.75" hidden="1">
      <c r="A69" s="51"/>
      <c r="B69" s="52"/>
      <c r="C69" s="53"/>
      <c r="D69" s="53"/>
      <c r="E69" s="53"/>
      <c r="F69" s="53"/>
      <c r="G69" s="53"/>
      <c r="H69" s="54"/>
      <c r="I69" s="49"/>
      <c r="J69" s="55"/>
      <c r="K69" s="49"/>
    </row>
    <row r="70" spans="1:11" s="58" customFormat="1" ht="75.75" customHeight="1">
      <c r="A70" s="63">
        <v>2</v>
      </c>
      <c r="B70" s="64" t="s">
        <v>113</v>
      </c>
      <c r="C70" s="65">
        <v>2013</v>
      </c>
      <c r="D70" s="64" t="s">
        <v>27</v>
      </c>
      <c r="E70" s="64">
        <v>20</v>
      </c>
      <c r="F70" s="64">
        <v>20</v>
      </c>
      <c r="G70" s="35">
        <f aca="true" t="shared" si="8" ref="G70:G84">F70-E70</f>
        <v>0</v>
      </c>
      <c r="H70" s="35">
        <f aca="true" t="shared" si="9" ref="H70:H84">F70/E70</f>
        <v>1</v>
      </c>
      <c r="I70" s="84">
        <v>1.01</v>
      </c>
      <c r="J70" s="84" t="s">
        <v>40</v>
      </c>
      <c r="K70" s="84" t="s">
        <v>41</v>
      </c>
    </row>
    <row r="71" spans="1:11" s="58" customFormat="1" ht="38.25">
      <c r="A71" s="28" t="s">
        <v>51</v>
      </c>
      <c r="B71" s="10" t="s">
        <v>114</v>
      </c>
      <c r="C71" s="11">
        <v>2013</v>
      </c>
      <c r="D71" s="3" t="s">
        <v>30</v>
      </c>
      <c r="E71" s="66">
        <v>100</v>
      </c>
      <c r="F71" s="3">
        <v>95.8</v>
      </c>
      <c r="G71" s="35">
        <f t="shared" si="8"/>
        <v>-4.200000000000003</v>
      </c>
      <c r="H71" s="35">
        <f t="shared" si="9"/>
        <v>0.958</v>
      </c>
      <c r="I71" s="85"/>
      <c r="J71" s="85"/>
      <c r="K71" s="85"/>
    </row>
    <row r="72" spans="1:11" s="58" customFormat="1" ht="51">
      <c r="A72" s="28" t="s">
        <v>54</v>
      </c>
      <c r="B72" s="10" t="s">
        <v>115</v>
      </c>
      <c r="C72" s="11">
        <v>2013</v>
      </c>
      <c r="D72" s="3" t="s">
        <v>30</v>
      </c>
      <c r="E72" s="66">
        <v>100</v>
      </c>
      <c r="F72" s="3">
        <v>95.8</v>
      </c>
      <c r="G72" s="35">
        <f t="shared" si="8"/>
        <v>-4.200000000000003</v>
      </c>
      <c r="H72" s="35">
        <f t="shared" si="9"/>
        <v>0.958</v>
      </c>
      <c r="I72" s="85"/>
      <c r="J72" s="85"/>
      <c r="K72" s="85"/>
    </row>
    <row r="73" spans="1:11" s="58" customFormat="1" ht="37.5" customHeight="1">
      <c r="A73" s="28" t="s">
        <v>56</v>
      </c>
      <c r="B73" s="10" t="s">
        <v>116</v>
      </c>
      <c r="C73" s="11">
        <v>2013</v>
      </c>
      <c r="D73" s="3" t="s">
        <v>128</v>
      </c>
      <c r="E73" s="66">
        <v>4414</v>
      </c>
      <c r="F73" s="3">
        <v>5071.6</v>
      </c>
      <c r="G73" s="35">
        <f t="shared" si="8"/>
        <v>657.6000000000004</v>
      </c>
      <c r="H73" s="35">
        <f t="shared" si="9"/>
        <v>1.1489805165382874</v>
      </c>
      <c r="I73" s="85"/>
      <c r="J73" s="85"/>
      <c r="K73" s="85"/>
    </row>
    <row r="74" spans="1:11" s="58" customFormat="1" ht="18" customHeight="1">
      <c r="A74" s="28" t="s">
        <v>58</v>
      </c>
      <c r="B74" s="10" t="s">
        <v>117</v>
      </c>
      <c r="C74" s="11">
        <v>2013</v>
      </c>
      <c r="D74" s="3" t="s">
        <v>128</v>
      </c>
      <c r="E74" s="66">
        <v>1068.8</v>
      </c>
      <c r="F74" s="3">
        <v>936.2</v>
      </c>
      <c r="G74" s="35">
        <f t="shared" si="8"/>
        <v>-132.5999999999999</v>
      </c>
      <c r="H74" s="35">
        <f t="shared" si="9"/>
        <v>0.8759356287425151</v>
      </c>
      <c r="I74" s="85"/>
      <c r="J74" s="85"/>
      <c r="K74" s="85"/>
    </row>
    <row r="75" spans="1:11" s="58" customFormat="1" ht="21" customHeight="1">
      <c r="A75" s="28" t="s">
        <v>58</v>
      </c>
      <c r="B75" s="10" t="s">
        <v>118</v>
      </c>
      <c r="C75" s="11">
        <v>2013</v>
      </c>
      <c r="D75" s="3" t="s">
        <v>128</v>
      </c>
      <c r="E75" s="66">
        <v>570</v>
      </c>
      <c r="F75" s="3">
        <v>513</v>
      </c>
      <c r="G75" s="35">
        <f t="shared" si="8"/>
        <v>-57</v>
      </c>
      <c r="H75" s="35">
        <f t="shared" si="9"/>
        <v>0.9</v>
      </c>
      <c r="I75" s="85"/>
      <c r="J75" s="85"/>
      <c r="K75" s="85"/>
    </row>
    <row r="76" spans="1:11" s="58" customFormat="1" ht="18.75" customHeight="1">
      <c r="A76" s="28" t="s">
        <v>58</v>
      </c>
      <c r="B76" s="10" t="s">
        <v>119</v>
      </c>
      <c r="C76" s="11">
        <v>2013</v>
      </c>
      <c r="D76" s="3" t="s">
        <v>128</v>
      </c>
      <c r="E76" s="66">
        <v>2017.4</v>
      </c>
      <c r="F76" s="3">
        <v>2208</v>
      </c>
      <c r="G76" s="35">
        <f t="shared" si="8"/>
        <v>190.5999999999999</v>
      </c>
      <c r="H76" s="35">
        <f t="shared" si="9"/>
        <v>1.0944780410429265</v>
      </c>
      <c r="I76" s="85"/>
      <c r="J76" s="85"/>
      <c r="K76" s="85"/>
    </row>
    <row r="77" spans="1:11" s="58" customFormat="1" ht="18.75" customHeight="1">
      <c r="A77" s="28"/>
      <c r="B77" s="10" t="s">
        <v>120</v>
      </c>
      <c r="C77" s="11">
        <v>2013</v>
      </c>
      <c r="D77" s="3" t="s">
        <v>129</v>
      </c>
      <c r="E77" s="66">
        <v>165</v>
      </c>
      <c r="F77" s="3">
        <v>148</v>
      </c>
      <c r="G77" s="35">
        <f t="shared" si="8"/>
        <v>-17</v>
      </c>
      <c r="H77" s="35">
        <f t="shared" si="9"/>
        <v>0.896969696969697</v>
      </c>
      <c r="I77" s="85"/>
      <c r="J77" s="85"/>
      <c r="K77" s="85"/>
    </row>
    <row r="78" spans="1:11" s="58" customFormat="1" ht="39" customHeight="1">
      <c r="A78" s="28"/>
      <c r="B78" s="10" t="s">
        <v>121</v>
      </c>
      <c r="C78" s="11">
        <v>2013</v>
      </c>
      <c r="D78" s="3" t="s">
        <v>130</v>
      </c>
      <c r="E78" s="66">
        <v>2500</v>
      </c>
      <c r="F78" s="3">
        <v>2105</v>
      </c>
      <c r="G78" s="35">
        <f t="shared" si="8"/>
        <v>-395</v>
      </c>
      <c r="H78" s="35">
        <f t="shared" si="9"/>
        <v>0.842</v>
      </c>
      <c r="I78" s="85"/>
      <c r="J78" s="85"/>
      <c r="K78" s="85"/>
    </row>
    <row r="79" spans="1:11" s="58" customFormat="1" ht="39" customHeight="1">
      <c r="A79" s="28"/>
      <c r="B79" s="10" t="s">
        <v>122</v>
      </c>
      <c r="C79" s="11">
        <v>2013</v>
      </c>
      <c r="D79" s="3" t="s">
        <v>100</v>
      </c>
      <c r="E79" s="66">
        <v>812</v>
      </c>
      <c r="F79" s="3">
        <v>608</v>
      </c>
      <c r="G79" s="35">
        <f t="shared" si="8"/>
        <v>-204</v>
      </c>
      <c r="H79" s="35">
        <f t="shared" si="9"/>
        <v>0.7487684729064039</v>
      </c>
      <c r="I79" s="85"/>
      <c r="J79" s="85"/>
      <c r="K79" s="85"/>
    </row>
    <row r="80" spans="1:11" s="58" customFormat="1" ht="17.25" customHeight="1">
      <c r="A80" s="28"/>
      <c r="B80" s="67" t="s">
        <v>123</v>
      </c>
      <c r="C80" s="11">
        <v>2013</v>
      </c>
      <c r="D80" s="3" t="s">
        <v>100</v>
      </c>
      <c r="E80" s="66">
        <v>501</v>
      </c>
      <c r="F80" s="3">
        <v>343</v>
      </c>
      <c r="G80" s="35">
        <f t="shared" si="8"/>
        <v>-158</v>
      </c>
      <c r="H80" s="35">
        <f t="shared" si="9"/>
        <v>0.6846307385229541</v>
      </c>
      <c r="I80" s="85"/>
      <c r="J80" s="85"/>
      <c r="K80" s="85"/>
    </row>
    <row r="81" spans="1:11" s="58" customFormat="1" ht="16.5" customHeight="1">
      <c r="A81" s="28"/>
      <c r="B81" s="67" t="s">
        <v>124</v>
      </c>
      <c r="C81" s="11">
        <v>2013</v>
      </c>
      <c r="D81" s="3" t="s">
        <v>100</v>
      </c>
      <c r="E81" s="66">
        <v>338</v>
      </c>
      <c r="F81" s="3">
        <v>107</v>
      </c>
      <c r="G81" s="35">
        <f t="shared" si="8"/>
        <v>-231</v>
      </c>
      <c r="H81" s="35">
        <f t="shared" si="9"/>
        <v>0.3165680473372781</v>
      </c>
      <c r="I81" s="85"/>
      <c r="J81" s="85"/>
      <c r="K81" s="85"/>
    </row>
    <row r="82" spans="1:11" s="58" customFormat="1" ht="16.5" customHeight="1">
      <c r="A82" s="28"/>
      <c r="B82" s="67" t="s">
        <v>125</v>
      </c>
      <c r="C82" s="11">
        <v>2013</v>
      </c>
      <c r="D82" s="3" t="s">
        <v>100</v>
      </c>
      <c r="E82" s="68">
        <v>1500</v>
      </c>
      <c r="F82" s="3">
        <v>1400</v>
      </c>
      <c r="G82" s="35">
        <f t="shared" si="8"/>
        <v>-100</v>
      </c>
      <c r="H82" s="35">
        <f t="shared" si="9"/>
        <v>0.9333333333333333</v>
      </c>
      <c r="I82" s="85"/>
      <c r="J82" s="85"/>
      <c r="K82" s="85"/>
    </row>
    <row r="83" spans="1:11" s="58" customFormat="1" ht="30" customHeight="1">
      <c r="A83" s="28"/>
      <c r="B83" s="67" t="s">
        <v>126</v>
      </c>
      <c r="C83" s="11">
        <v>2013</v>
      </c>
      <c r="D83" s="3" t="s">
        <v>30</v>
      </c>
      <c r="E83" s="66">
        <v>11.6</v>
      </c>
      <c r="F83" s="3">
        <v>11.2</v>
      </c>
      <c r="G83" s="35">
        <f t="shared" si="8"/>
        <v>-0.40000000000000036</v>
      </c>
      <c r="H83" s="35">
        <f t="shared" si="9"/>
        <v>0.9655172413793103</v>
      </c>
      <c r="I83" s="85"/>
      <c r="J83" s="85"/>
      <c r="K83" s="85"/>
    </row>
    <row r="84" spans="1:11" s="58" customFormat="1" ht="25.5" customHeight="1">
      <c r="A84" s="28"/>
      <c r="B84" s="67" t="s">
        <v>127</v>
      </c>
      <c r="C84" s="11">
        <v>2013</v>
      </c>
      <c r="D84" s="3" t="s">
        <v>30</v>
      </c>
      <c r="E84" s="66">
        <v>2</v>
      </c>
      <c r="F84" s="3">
        <v>2</v>
      </c>
      <c r="G84" s="35">
        <f t="shared" si="8"/>
        <v>0</v>
      </c>
      <c r="H84" s="35">
        <f t="shared" si="9"/>
        <v>1</v>
      </c>
      <c r="I84" s="86"/>
      <c r="J84" s="86"/>
      <c r="K84" s="86"/>
    </row>
    <row r="85" spans="1:11" ht="57" customHeight="1">
      <c r="A85" s="56">
        <v>2</v>
      </c>
      <c r="B85" s="50" t="s">
        <v>95</v>
      </c>
      <c r="C85" s="50">
        <v>2013</v>
      </c>
      <c r="D85" s="50" t="s">
        <v>27</v>
      </c>
      <c r="E85" s="50">
        <v>20</v>
      </c>
      <c r="F85" s="50">
        <v>63.5</v>
      </c>
      <c r="G85" s="57">
        <f aca="true" t="shared" si="10" ref="G85:G91">F85-E85</f>
        <v>43.5</v>
      </c>
      <c r="H85" s="57">
        <f aca="true" t="shared" si="11" ref="H85:H91">F85/E85</f>
        <v>3.175</v>
      </c>
      <c r="I85" s="89">
        <f>(H85+H86+H87+H88+H89)/5</f>
        <v>1.2506521739130434</v>
      </c>
      <c r="J85" s="87" t="s">
        <v>101</v>
      </c>
      <c r="K85" s="91" t="s">
        <v>41</v>
      </c>
    </row>
    <row r="86" spans="1:11" ht="38.25">
      <c r="A86" s="28" t="s">
        <v>51</v>
      </c>
      <c r="B86" s="10" t="s">
        <v>96</v>
      </c>
      <c r="C86" s="11">
        <v>2013</v>
      </c>
      <c r="D86" s="3" t="s">
        <v>72</v>
      </c>
      <c r="E86" s="3">
        <v>23</v>
      </c>
      <c r="F86" s="3">
        <v>34</v>
      </c>
      <c r="G86" s="12">
        <f t="shared" si="10"/>
        <v>11</v>
      </c>
      <c r="H86" s="12">
        <f t="shared" si="11"/>
        <v>1.4782608695652173</v>
      </c>
      <c r="I86" s="89"/>
      <c r="J86" s="90"/>
      <c r="K86" s="91"/>
    </row>
    <row r="87" spans="1:11" ht="38.25">
      <c r="A87" s="28" t="s">
        <v>54</v>
      </c>
      <c r="B87" s="10" t="s">
        <v>97</v>
      </c>
      <c r="C87" s="11">
        <v>2013</v>
      </c>
      <c r="D87" s="3" t="s">
        <v>53</v>
      </c>
      <c r="E87" s="3">
        <v>5</v>
      </c>
      <c r="F87" s="3">
        <v>3</v>
      </c>
      <c r="G87" s="12">
        <f t="shared" si="10"/>
        <v>-2</v>
      </c>
      <c r="H87" s="12">
        <f t="shared" si="11"/>
        <v>0.6</v>
      </c>
      <c r="I87" s="89"/>
      <c r="J87" s="90"/>
      <c r="K87" s="91"/>
    </row>
    <row r="88" spans="1:11" ht="25.5">
      <c r="A88" s="28" t="s">
        <v>56</v>
      </c>
      <c r="B88" s="10" t="s">
        <v>98</v>
      </c>
      <c r="C88" s="11">
        <v>2013</v>
      </c>
      <c r="D88" s="3" t="s">
        <v>72</v>
      </c>
      <c r="E88" s="3">
        <v>7</v>
      </c>
      <c r="F88" s="3">
        <v>0</v>
      </c>
      <c r="G88" s="12">
        <f t="shared" si="10"/>
        <v>-7</v>
      </c>
      <c r="H88" s="12">
        <f t="shared" si="11"/>
        <v>0</v>
      </c>
      <c r="I88" s="89"/>
      <c r="J88" s="90"/>
      <c r="K88" s="91"/>
    </row>
    <row r="89" spans="1:11" ht="51" customHeight="1">
      <c r="A89" s="28" t="s">
        <v>56</v>
      </c>
      <c r="B89" s="10" t="s">
        <v>99</v>
      </c>
      <c r="C89" s="11">
        <v>2013</v>
      </c>
      <c r="D89" s="3" t="s">
        <v>30</v>
      </c>
      <c r="E89" s="3">
        <v>30</v>
      </c>
      <c r="F89" s="3">
        <v>30</v>
      </c>
      <c r="G89" s="12">
        <f t="shared" si="10"/>
        <v>0</v>
      </c>
      <c r="H89" s="12">
        <f t="shared" si="11"/>
        <v>1</v>
      </c>
      <c r="I89" s="89"/>
      <c r="J89" s="88"/>
      <c r="K89" s="91"/>
    </row>
    <row r="90" spans="1:11" ht="91.5" customHeight="1">
      <c r="A90" s="48">
        <v>2</v>
      </c>
      <c r="B90" s="34" t="s">
        <v>110</v>
      </c>
      <c r="C90" s="19">
        <v>2013</v>
      </c>
      <c r="D90" s="34" t="s">
        <v>27</v>
      </c>
      <c r="E90" s="34">
        <v>3</v>
      </c>
      <c r="F90" s="34">
        <v>3</v>
      </c>
      <c r="G90" s="35">
        <f t="shared" si="10"/>
        <v>0</v>
      </c>
      <c r="H90" s="35">
        <f t="shared" si="11"/>
        <v>1</v>
      </c>
      <c r="I90" s="92">
        <f>(H90+H91)/2</f>
        <v>1</v>
      </c>
      <c r="J90" s="87" t="s">
        <v>40</v>
      </c>
      <c r="K90" s="87" t="s">
        <v>41</v>
      </c>
    </row>
    <row r="91" spans="1:11" ht="24" customHeight="1">
      <c r="A91" s="28" t="s">
        <v>51</v>
      </c>
      <c r="B91" s="10" t="s">
        <v>133</v>
      </c>
      <c r="C91" s="11">
        <v>2013</v>
      </c>
      <c r="D91" s="3" t="s">
        <v>72</v>
      </c>
      <c r="E91" s="3">
        <v>1</v>
      </c>
      <c r="F91" s="3">
        <v>1</v>
      </c>
      <c r="G91" s="12">
        <f t="shared" si="10"/>
        <v>0</v>
      </c>
      <c r="H91" s="12">
        <f t="shared" si="11"/>
        <v>1</v>
      </c>
      <c r="I91" s="93"/>
      <c r="J91" s="88"/>
      <c r="K91" s="88"/>
    </row>
    <row r="92" spans="1:11" ht="18">
      <c r="A92" s="118" t="s">
        <v>10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20"/>
    </row>
    <row r="93" spans="1:11" ht="95.25" customHeight="1">
      <c r="A93" s="31">
        <v>1</v>
      </c>
      <c r="B93" s="69" t="s">
        <v>90</v>
      </c>
      <c r="C93" s="69">
        <v>2013</v>
      </c>
      <c r="D93" s="69" t="s">
        <v>27</v>
      </c>
      <c r="E93" s="69">
        <v>103</v>
      </c>
      <c r="F93" s="69">
        <v>303</v>
      </c>
      <c r="G93" s="69">
        <v>303</v>
      </c>
      <c r="H93" s="70">
        <f>F93/E93</f>
        <v>2.941747572815534</v>
      </c>
      <c r="I93" s="92">
        <v>1</v>
      </c>
      <c r="J93" s="87" t="s">
        <v>40</v>
      </c>
      <c r="K93" s="87" t="s">
        <v>41</v>
      </c>
    </row>
    <row r="94" spans="1:11" ht="28.5" customHeight="1">
      <c r="A94" s="3">
        <v>1</v>
      </c>
      <c r="B94" s="13" t="s">
        <v>91</v>
      </c>
      <c r="C94" s="11">
        <v>2013</v>
      </c>
      <c r="D94" s="3" t="s">
        <v>67</v>
      </c>
      <c r="E94" s="3">
        <v>20</v>
      </c>
      <c r="F94" s="3">
        <v>20</v>
      </c>
      <c r="G94" s="69">
        <f>F94-E94</f>
        <v>0</v>
      </c>
      <c r="H94" s="70">
        <f>F94/E94</f>
        <v>1</v>
      </c>
      <c r="I94" s="94"/>
      <c r="J94" s="90"/>
      <c r="K94" s="90"/>
    </row>
    <row r="95" spans="1:11" ht="40.5" customHeight="1">
      <c r="A95" s="3">
        <v>2</v>
      </c>
      <c r="B95" s="13" t="s">
        <v>92</v>
      </c>
      <c r="C95" s="11">
        <v>2013</v>
      </c>
      <c r="D95" s="3" t="s">
        <v>30</v>
      </c>
      <c r="E95" s="3">
        <v>45</v>
      </c>
      <c r="F95" s="3">
        <v>45</v>
      </c>
      <c r="G95" s="69">
        <f>F95-E95</f>
        <v>0</v>
      </c>
      <c r="H95" s="70">
        <f>F95/E95</f>
        <v>1</v>
      </c>
      <c r="I95" s="94"/>
      <c r="J95" s="90"/>
      <c r="K95" s="90"/>
    </row>
    <row r="96" spans="1:11" ht="27.75" customHeight="1">
      <c r="A96" s="3">
        <v>3</v>
      </c>
      <c r="B96" s="13" t="s">
        <v>93</v>
      </c>
      <c r="C96" s="11">
        <v>2013</v>
      </c>
      <c r="D96" s="3" t="s">
        <v>30</v>
      </c>
      <c r="E96" s="3">
        <v>90</v>
      </c>
      <c r="F96" s="3">
        <v>90</v>
      </c>
      <c r="G96" s="69">
        <f>F96-E96</f>
        <v>0</v>
      </c>
      <c r="H96" s="70">
        <f>F96/E96</f>
        <v>1</v>
      </c>
      <c r="I96" s="94"/>
      <c r="J96" s="90"/>
      <c r="K96" s="90"/>
    </row>
    <row r="97" spans="1:11" ht="38.25" customHeight="1">
      <c r="A97" s="3">
        <v>4</v>
      </c>
      <c r="B97" s="13" t="s">
        <v>94</v>
      </c>
      <c r="C97" s="11">
        <v>2013</v>
      </c>
      <c r="D97" s="3" t="s">
        <v>30</v>
      </c>
      <c r="E97" s="3">
        <v>95</v>
      </c>
      <c r="F97" s="3">
        <v>95</v>
      </c>
      <c r="G97" s="69">
        <f>F97-E97</f>
        <v>0</v>
      </c>
      <c r="H97" s="70">
        <f>F97/E97</f>
        <v>1</v>
      </c>
      <c r="I97" s="93"/>
      <c r="J97" s="88"/>
      <c r="K97" s="88"/>
    </row>
    <row r="98" spans="1:11" ht="71.25" customHeight="1">
      <c r="A98" s="23">
        <v>2</v>
      </c>
      <c r="B98" s="19" t="s">
        <v>3</v>
      </c>
      <c r="C98" s="71">
        <v>2013</v>
      </c>
      <c r="D98" s="19" t="s">
        <v>27</v>
      </c>
      <c r="E98" s="19">
        <v>502.3</v>
      </c>
      <c r="F98" s="19">
        <v>518.4</v>
      </c>
      <c r="G98" s="19">
        <f aca="true" t="shared" si="12" ref="G98:G103">F98-E98</f>
        <v>16.099999999999966</v>
      </c>
      <c r="H98" s="22">
        <f aca="true" t="shared" si="13" ref="H98:H103">F98/E98</f>
        <v>1.032052558232132</v>
      </c>
      <c r="I98" s="115">
        <f>(H98+H99+H100+H101+H102+H103)/6</f>
        <v>0.7652127533518268</v>
      </c>
      <c r="J98" s="87" t="s">
        <v>40</v>
      </c>
      <c r="K98" s="87" t="s">
        <v>41</v>
      </c>
    </row>
    <row r="99" spans="1:11" ht="25.5">
      <c r="A99" s="3" t="s">
        <v>51</v>
      </c>
      <c r="B99" s="13" t="s">
        <v>85</v>
      </c>
      <c r="C99" s="11">
        <v>2013</v>
      </c>
      <c r="D99" s="11" t="s">
        <v>30</v>
      </c>
      <c r="E99" s="11">
        <v>20</v>
      </c>
      <c r="F99" s="3">
        <v>0</v>
      </c>
      <c r="G99" s="19">
        <f t="shared" si="12"/>
        <v>-20</v>
      </c>
      <c r="H99" s="22">
        <f t="shared" si="13"/>
        <v>0</v>
      </c>
      <c r="I99" s="116"/>
      <c r="J99" s="90"/>
      <c r="K99" s="90"/>
    </row>
    <row r="100" spans="1:11" ht="38.25">
      <c r="A100" s="3" t="s">
        <v>54</v>
      </c>
      <c r="B100" s="13" t="s">
        <v>86</v>
      </c>
      <c r="C100" s="11">
        <v>2013</v>
      </c>
      <c r="D100" s="11" t="s">
        <v>30</v>
      </c>
      <c r="E100" s="11">
        <v>226</v>
      </c>
      <c r="F100" s="3">
        <v>165.5</v>
      </c>
      <c r="G100" s="19">
        <f t="shared" si="12"/>
        <v>-60.5</v>
      </c>
      <c r="H100" s="22">
        <f t="shared" si="13"/>
        <v>0.7323008849557522</v>
      </c>
      <c r="I100" s="116"/>
      <c r="J100" s="90"/>
      <c r="K100" s="90"/>
    </row>
    <row r="101" spans="1:11" ht="51">
      <c r="A101" s="3" t="s">
        <v>56</v>
      </c>
      <c r="B101" s="13" t="s">
        <v>87</v>
      </c>
      <c r="C101" s="11">
        <v>2013</v>
      </c>
      <c r="D101" s="11" t="s">
        <v>30</v>
      </c>
      <c r="E101" s="11">
        <v>15</v>
      </c>
      <c r="F101" s="3">
        <v>15</v>
      </c>
      <c r="G101" s="19">
        <f t="shared" si="12"/>
        <v>0</v>
      </c>
      <c r="H101" s="22">
        <f t="shared" si="13"/>
        <v>1</v>
      </c>
      <c r="I101" s="116"/>
      <c r="J101" s="90"/>
      <c r="K101" s="90"/>
    </row>
    <row r="102" spans="1:11" ht="38.25">
      <c r="A102" s="3" t="s">
        <v>58</v>
      </c>
      <c r="B102" s="13" t="s">
        <v>88</v>
      </c>
      <c r="C102" s="11">
        <v>2013</v>
      </c>
      <c r="D102" s="11" t="s">
        <v>30</v>
      </c>
      <c r="E102" s="11">
        <v>65</v>
      </c>
      <c r="F102" s="3">
        <v>70</v>
      </c>
      <c r="G102" s="19">
        <f t="shared" si="12"/>
        <v>5</v>
      </c>
      <c r="H102" s="22">
        <f t="shared" si="13"/>
        <v>1.0769230769230769</v>
      </c>
      <c r="I102" s="116"/>
      <c r="J102" s="90"/>
      <c r="K102" s="90"/>
    </row>
    <row r="103" spans="1:11" ht="12" customHeight="1">
      <c r="A103" s="3" t="s">
        <v>60</v>
      </c>
      <c r="B103" s="13" t="s">
        <v>89</v>
      </c>
      <c r="C103" s="11">
        <v>2013</v>
      </c>
      <c r="D103" s="11" t="s">
        <v>30</v>
      </c>
      <c r="E103" s="11">
        <v>2.4</v>
      </c>
      <c r="F103" s="3">
        <v>1.8</v>
      </c>
      <c r="G103" s="19">
        <f t="shared" si="12"/>
        <v>-0.5999999999999999</v>
      </c>
      <c r="H103" s="22">
        <f t="shared" si="13"/>
        <v>0.75</v>
      </c>
      <c r="I103" s="117"/>
      <c r="J103" s="88"/>
      <c r="K103" s="88"/>
    </row>
  </sheetData>
  <mergeCells count="64">
    <mergeCell ref="A1:K1"/>
    <mergeCell ref="A2:K2"/>
    <mergeCell ref="A3:K3"/>
    <mergeCell ref="A4:K4"/>
    <mergeCell ref="I98:I103"/>
    <mergeCell ref="J98:J103"/>
    <mergeCell ref="K98:K103"/>
    <mergeCell ref="A92:K92"/>
    <mergeCell ref="I93:I97"/>
    <mergeCell ref="J93:J97"/>
    <mergeCell ref="K93:K97"/>
    <mergeCell ref="A49:K49"/>
    <mergeCell ref="I8:I18"/>
    <mergeCell ref="C5:C6"/>
    <mergeCell ref="D5:D6"/>
    <mergeCell ref="E5:H5"/>
    <mergeCell ref="I5:I6"/>
    <mergeCell ref="I32:I37"/>
    <mergeCell ref="A45:K45"/>
    <mergeCell ref="J46:J47"/>
    <mergeCell ref="K46:K47"/>
    <mergeCell ref="J19:J30"/>
    <mergeCell ref="J8:J18"/>
    <mergeCell ref="K58:K62"/>
    <mergeCell ref="I63:I66"/>
    <mergeCell ref="J63:J66"/>
    <mergeCell ref="K63:K66"/>
    <mergeCell ref="A57:K57"/>
    <mergeCell ref="J32:J37"/>
    <mergeCell ref="K32:K37"/>
    <mergeCell ref="A38:K38"/>
    <mergeCell ref="K39:K44"/>
    <mergeCell ref="A31:K31"/>
    <mergeCell ref="B5:B6"/>
    <mergeCell ref="A5:A6"/>
    <mergeCell ref="K19:K30"/>
    <mergeCell ref="K5:K6"/>
    <mergeCell ref="K8:K18"/>
    <mergeCell ref="A7:K7"/>
    <mergeCell ref="J5:J6"/>
    <mergeCell ref="I19:I30"/>
    <mergeCell ref="I58:I62"/>
    <mergeCell ref="J58:J62"/>
    <mergeCell ref="I39:I44"/>
    <mergeCell ref="J39:J44"/>
    <mergeCell ref="I46:I47"/>
    <mergeCell ref="I50:I51"/>
    <mergeCell ref="J50:J51"/>
    <mergeCell ref="I52:I54"/>
    <mergeCell ref="J52:J54"/>
    <mergeCell ref="I55:I56"/>
    <mergeCell ref="K50:K51"/>
    <mergeCell ref="K52:K54"/>
    <mergeCell ref="J55:J56"/>
    <mergeCell ref="K55:K56"/>
    <mergeCell ref="I70:I84"/>
    <mergeCell ref="J70:J84"/>
    <mergeCell ref="K70:K84"/>
    <mergeCell ref="J90:J91"/>
    <mergeCell ref="K90:K91"/>
    <mergeCell ref="I85:I89"/>
    <mergeCell ref="J85:J89"/>
    <mergeCell ref="K85:K89"/>
    <mergeCell ref="I90:I91"/>
  </mergeCells>
  <printOptions/>
  <pageMargins left="0.1968503937007874" right="0.1968503937007874" top="0.1968503937007874" bottom="0.1968503937007874" header="0.5118110236220472" footer="0.5118110236220472"/>
  <pageSetup fitToHeight="5" horizontalDpi="600" verticalDpi="600" orientation="portrait" paperSize="9" scale="57" r:id="rId1"/>
  <rowBreaks count="3" manualBreakCount="3">
    <brk id="30" max="10" man="1"/>
    <brk id="56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Царегородцева</cp:lastModifiedBy>
  <cp:lastPrinted>2013-07-19T07:42:57Z</cp:lastPrinted>
  <dcterms:created xsi:type="dcterms:W3CDTF">2009-07-15T04:17:11Z</dcterms:created>
  <dcterms:modified xsi:type="dcterms:W3CDTF">2014-07-18T09:54:50Z</dcterms:modified>
  <cp:category/>
  <cp:version/>
  <cp:contentType/>
  <cp:contentStatus/>
</cp:coreProperties>
</file>